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ouri\Downloads\"/>
    </mc:Choice>
  </mc:AlternateContent>
  <xr:revisionPtr revIDLastSave="0" documentId="13_ncr:1_{10B463EB-35E9-4F69-9CD5-82EA23EE2ABE}" xr6:coauthVersionLast="47" xr6:coauthVersionMax="47" xr10:uidLastSave="{00000000-0000-0000-0000-000000000000}"/>
  <bookViews>
    <workbookView xWindow="-108" yWindow="-108" windowWidth="23256" windowHeight="12456" firstSheet="2" activeTab="2" xr2:uid="{D5FE8BD4-A05A-4A4A-864E-338DFEAE19F4}"/>
  </bookViews>
  <sheets>
    <sheet name="Sheet4" sheetId="5" r:id="rId1"/>
    <sheet name="KPI" sheetId="2" r:id="rId2"/>
    <sheet name="Dashboard" sheetId="3" r:id="rId3"/>
    <sheet name="Marital Status" sheetId="14" r:id="rId4"/>
    <sheet name="Sheet7" sheetId="12" r:id="rId5"/>
    <sheet name="Sheet8" sheetId="13" r:id="rId6"/>
    <sheet name="Department" sheetId="9" r:id="rId7"/>
    <sheet name="Attrition by job role" sheetId="8" r:id="rId8"/>
    <sheet name="Rating" sheetId="4" r:id="rId9"/>
    <sheet name="Gender" sheetId="6" r:id="rId10"/>
    <sheet name="Education wise Attrition" sheetId="7" r:id="rId11"/>
    <sheet name="Sheet5" sheetId="10" state="hidden" r:id="rId12"/>
    <sheet name="Attrition by Age" sheetId="11" r:id="rId13"/>
    <sheet name="Data" sheetId="1" r:id="rId14"/>
  </sheets>
  <definedNames>
    <definedName name="_xlchart.v1.0" hidden="1">'Attrition by job role'!$E$4:$E$12</definedName>
    <definedName name="_xlchart.v1.1" hidden="1">'Attrition by job role'!$F$4:$F$12</definedName>
    <definedName name="_xlchart.v1.8" hidden="1">'Attrition by job role'!$E$4:$E$12</definedName>
    <definedName name="_xlchart.v1.9" hidden="1">'Attrition by job role'!$F$4:$F$12</definedName>
    <definedName name="_xlchart.v2.2" hidden="1">'Marital Status'!$D$4:$D$6</definedName>
    <definedName name="_xlchart.v2.3" hidden="1">'Marital Status'!$E$4:$E$6</definedName>
    <definedName name="_xlchart.v2.4" hidden="1">'Marital Status'!$D$4:$D$6</definedName>
    <definedName name="_xlchart.v2.5" hidden="1">'Marital Status'!$E$4:$E$6</definedName>
    <definedName name="_xlchart.v2.6" hidden="1">'Marital Status'!$D$4:$D$6</definedName>
    <definedName name="_xlchart.v2.7" hidden="1">'Marital Status'!$E$4:$E$6</definedName>
    <definedName name="_xlcn.WorksheetConnection_HRANALYTICSBCREC.xlsxTable_11" hidden="1">Table_1[]</definedName>
    <definedName name="_xlcn.WorksheetConnection_KPIA6E71" hidden="1">KPI!$A$6:$E$7</definedName>
    <definedName name="Slicer_Department">#N/A</definedName>
    <definedName name="Slicer_Education_Field1">#N/A</definedName>
    <definedName name="Slicer_Gender1">#N/A</definedName>
    <definedName name="Slicer_Gender2">#N/A</definedName>
  </definedNames>
  <calcPr calcId="191029"/>
  <pivotCaches>
    <pivotCache cacheId="0" r:id="rId15"/>
    <pivotCache cacheId="1" r:id="rId16"/>
    <pivotCache cacheId="2" r:id="rId17"/>
  </pivotCaches>
  <extLst>
    <ext xmlns:x14="http://schemas.microsoft.com/office/spreadsheetml/2009/9/main" uri="{876F7934-8845-4945-9796-88D515C7AA90}">
      <x14:pivotCaches>
        <pivotCache cacheId="3" r:id="rId18"/>
      </x14:pivotCaches>
    </ex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KPI!$A$6:$E$7"/>
          <x15:modelTable id="Table_1" name="Table_1" connection="WorksheetConnection_HR ANALYTICS BCREC.xlsx!Table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4" l="1"/>
  <c r="D6" i="14"/>
  <c r="D4" i="14"/>
  <c r="E5" i="8"/>
  <c r="E6" i="8"/>
  <c r="E7" i="8"/>
  <c r="E8" i="8"/>
  <c r="E9" i="8"/>
  <c r="E10" i="8"/>
  <c r="E11" i="8"/>
  <c r="E12" i="8"/>
  <c r="E4" i="8"/>
  <c r="B6" i="5"/>
  <c r="A7" i="2"/>
  <c r="B7" i="2"/>
  <c r="C7" i="2"/>
  <c r="E6" i="14"/>
  <c r="E5" i="14"/>
  <c r="E4" i="14"/>
  <c r="F7" i="8"/>
  <c r="F8" i="8"/>
  <c r="F9" i="8"/>
  <c r="F10" i="8"/>
  <c r="F11" i="8"/>
  <c r="F12" i="8"/>
  <c r="F5" i="8"/>
  <c r="F6" i="8"/>
  <c r="F4" i="8"/>
  <c r="B9" i="6"/>
  <c r="B10" i="6"/>
  <c r="C10" i="6" l="1"/>
  <c r="C9" i="6"/>
  <c r="C6" i="5"/>
  <c r="B7" i="5"/>
  <c r="C7" i="5" s="1"/>
  <c r="D7" i="2"/>
  <c r="E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3F51E5-A8ED-45CF-8A91-08D245833E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FF78BF-A8C3-4B64-9535-4976750C3E77}" name="WorksheetConnection_HR ANALYTICS BCREC.xlsx!Table_1" type="102" refreshedVersion="8" minRefreshableVersion="5">
    <extLst>
      <ext xmlns:x15="http://schemas.microsoft.com/office/spreadsheetml/2010/11/main" uri="{DE250136-89BD-433C-8126-D09CA5730AF9}">
        <x15:connection id="Table_1">
          <x15:rangePr sourceName="_xlcn.WorksheetConnection_HRANALYTICSBCREC.xlsxTable_11"/>
        </x15:connection>
      </ext>
    </extLst>
  </connection>
  <connection id="3" xr16:uid="{30114B89-2B56-42A3-9D79-92C01F9ECCA3}" name="WorksheetConnection_KPI!$A$6:$E$7" type="102" refreshedVersion="8" minRefreshableVersion="5">
    <extLst>
      <ext xmlns:x15="http://schemas.microsoft.com/office/spreadsheetml/2010/11/main" uri="{DE250136-89BD-433C-8126-D09CA5730AF9}">
        <x15:connection id="Range" autoDelete="1">
          <x15:rangePr sourceName="_xlcn.WorksheetConnection_KPIA6E71"/>
        </x15:connection>
      </ext>
    </extLst>
  </connection>
</connections>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<sst xmlns="http://schemas.openxmlformats.org/spreadsheetml/2006/main" count="19216" uniqueCount="1569">
  <si>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</si>
  <si>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</si>
  <si>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</si>
  <si>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</si>
  <si>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</si>
  <si>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</si>
  <si>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</si>
  <si>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</si>
  <si>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</si>
  <si>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</si>
  <si>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</si>
  <si>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</si>
  <si>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</si>
  <si>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</si>
  <si>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</si>
  <si>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</si>
  <si>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</si>
  <si>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</si>
  <si>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</si>
  <si>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</si>
  <si>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</si>
  <si>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</si>
  <si>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</si>
  <si>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</si>
  <si>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</si>
  <si>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</si>
  <si>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</si>
  <si>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</si>
  <si>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</si>
  <si>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</si>
  <si>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</si>
  <si>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</si>
  <si>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</si>
  <si>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</si>
  <si>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</si>
  <si>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</si>
  <si>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</si>
  <si>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</si>
  <si>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</si>
  <si>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</si>
  <si>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</si>
  <si>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</si>
  <si>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</si>
  <si>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</si>
  <si>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</si>
  <si>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</si>
  <si>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</si>
  <si>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</si>
  <si>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</si>
  <si>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</si>
  <si>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</si>
  <si>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</si>
  <si>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</si>
  <si>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</si>
  <si>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</si>
  <si>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</si>
  <si>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</si>
  <si>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</si>
  <si>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</si>
  <si>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</si>
  <si>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</si>
  <si>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</si>
  <si>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</si>
  <si>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</si>
  <si>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</si>
  <si>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</si>
  <si>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</si>
  <si>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</si>
  <si>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</si>
  <si>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</si>
  <si>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</si>
  <si>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</si>
  <si>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</si>
  <si>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</si>
  <si>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</si>
  <si>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</si>
  <si>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</si>
  <si>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</si>
  <si>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</si>
  <si>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</si>
  <si>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</si>
  <si>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</si>
  <si>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</si>
  <si>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</si>
  <si>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</si>
  <si>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</si>
  <si>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</si>
  <si>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</si>
  <si>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</si>
  <si>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</si>
  <si>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</si>
  <si>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</si>
  <si>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</si>
  <si>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</si>
  <si>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</si>
  <si>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</si>
  <si>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</si>
  <si>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</si>
  <si>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</si>
  <si>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</si>
  <si>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</si>
  <si>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</si>
  <si>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</si>
  <si>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</si>
  <si>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</si>
  <si>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</si>
  <si>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</si>
  <si>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</si>
  <si>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</si>
  <si>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</si>
  <si>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</si>
  <si>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</si>
  <si>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</si>
  <si>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</si>
  <si>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</si>
  <si>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</si>
  <si>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</si>
  <si>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</si>
  <si>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</si>
  <si>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</si>
  <si>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</si>
  <si>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</si>
  <si>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</si>
  <si>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</si>
  <si>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</si>
  <si>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</si>
  <si>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</si>
  <si>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</si>
  <si>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</si>
  <si>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</si>
  <si>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</si>
  <si>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</si>
  <si>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</si>
  <si>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</si>
  <si>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</si>
  <si>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</si>
  <si>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</si>
  <si>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</si>
  <si>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</si>
  <si>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</si>
  <si>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</si>
  <si>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</si>
  <si>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</si>
  <si>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</si>
  <si>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</si>
  <si>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</si>
  <si>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</si>
  <si>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</si>
  <si>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</si>
  <si>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</si>
  <si>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</si>
  <si>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</si>
  <si>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</si>
  <si>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</si>
  <si>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</si>
  <si>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</si>
  <si>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</si>
  <si>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</si>
  <si>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</si>
  <si>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</si>
  <si>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</si>
  <si>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</si>
  <si>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</si>
  <si>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</si>
  <si>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</si>
  <si>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</si>
  <si>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</si>
  <si>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</si>
  <si>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</si>
  <si>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</si>
  <si>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</si>
  <si>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</si>
  <si>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</si>
  <si>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</si>
  <si>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</si>
  <si>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</si>
  <si>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</si>
  <si>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</si>
  <si>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</si>
  <si>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</si>
  <si>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</si>
  <si>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</si>
  <si>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</si>
  <si>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</si>
  <si>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</si>
  <si>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</si>
  <si>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</si>
  <si>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</si>
  <si>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</si>
  <si>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</si>
  <si>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</si>
  <si>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</si>
  <si>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</si>
  <si>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</si>
  <si>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</si>
  <si>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</si>
  <si>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</si>
  <si>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</si>
  <si>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</si>
  <si>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</si>
  <si>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</si>
  <si>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</si>
  <si>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</si>
  <si>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</si>
  <si>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</si>
  <si>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</si>
  <si>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</si>
  <si>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</si>
  <si>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</si>
  <si>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</si>
  <si>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</si>
  <si>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</si>
  <si>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</si>
  <si>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</si>
  <si>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</si>
  <si>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</si>
  <si>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</si>
  <si>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</si>
  <si>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</si>
  <si>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</si>
  <si>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</si>
  <si>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</si>
  <si>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</si>
  <si>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</si>
  <si>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</si>
  <si>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</si>
  <si>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</si>
  <si>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</si>
  <si>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</si>
  <si>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</si>
  <si>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</si>
  <si>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</si>
  <si>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</si>
  <si>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</si>
  <si>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</si>
  <si>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</si>
  <si>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</si>
  <si>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</si>
  <si>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</si>
  <si>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</si>
  <si>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</si>
  <si>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</si>
  <si>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</si>
  <si>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</si>
  <si>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</si>
  <si>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</si>
  <si>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</si>
  <si>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</si>
  <si>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</si>
  <si>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</si>
  <si>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</si>
  <si>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</si>
  <si>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</si>
  <si>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</si>
  <si>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</si>
  <si>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</si>
  <si>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</si>
  <si>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</si>
  <si>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</si>
  <si>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</si>
  <si>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</si>
  <si>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</si>
  <si>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</si>
  <si>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</si>
  <si>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</si>
  <si>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</si>
  <si>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</si>
  <si>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</si>
  <si>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</si>
  <si>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</si>
  <si>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</si>
  <si>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</si>
  <si>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</si>
  <si>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</si>
  <si>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</si>
  <si>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</si>
  <si>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</si>
  <si>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</si>
  <si>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</si>
  <si>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</si>
  <si>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</si>
  <si>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</si>
  <si>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</si>
  <si>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</si>
  <si>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</si>
  <si>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</si>
  <si>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</si>
  <si>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</si>
  <si>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</si>
  <si>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</si>
  <si>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</si>
  <si>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</si>
  <si>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</si>
  <si>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</si>
  <si>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</si>
  <si>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</si>
  <si>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</si>
  <si>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</si>
  <si>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</si>
  <si>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</si>
  <si>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</si>
  <si>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</si>
  <si>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</si>
  <si>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</si>
  <si>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</si>
  <si>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</si>
  <si>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</si>
  <si>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</si>
  <si>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</si>
  <si>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</si>
  <si>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</si>
  <si>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</si>
  <si>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</si>
  <si>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</si>
  <si>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</si>
  <si>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</si>
  <si>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</si>
  <si>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</si>
  <si>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</si>
  <si>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</si>
  <si>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</si>
  <si>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</si>
  <si>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</si>
  <si>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</si>
  <si>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</si>
  <si>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</si>
  <si>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</si>
  <si>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</si>
  <si>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</si>
  <si>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</si>
  <si>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</si>
  <si>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</si>
  <si>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</si>
  <si>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</si>
  <si>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</si>
  <si>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</si>
  <si>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</si>
  <si>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</si>
  <si>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</si>
  <si>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</si>
  <si>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</si>
  <si>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</si>
  <si>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</si>
  <si>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</si>
  <si>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</si>
  <si>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</si>
  <si>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</si>
  <si>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</si>
  <si>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</si>
  <si>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</si>
  <si>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</si>
  <si>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</si>
  <si>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</si>
  <si>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</si>
  <si>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</si>
  <si>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</si>
  <si>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</si>
  <si>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</si>
  <si>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</si>
  <si>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</si>
  <si>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</si>
  <si>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</si>
  <si>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</si>
  <si>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</si>
  <si>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</si>
  <si>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</si>
  <si>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</si>
  <si>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</si>
  <si>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</si>
  <si>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</si>
  <si>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</si>
  <si>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</si>
  <si>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</si>
  <si>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</si>
  <si>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</si>
  <si>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</si>
  <si>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</si>
  <si>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</si>
  <si>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</si>
  <si>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</si>
  <si>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</si>
  <si>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</si>
  <si>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</si>
  <si>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</si>
  <si>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</si>
  <si>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</si>
  <si>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</si>
  <si>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</si>
  <si>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</si>
  <si>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</si>
  <si>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</si>
  <si>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</si>
  <si>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</si>
  <si>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</si>
  <si>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</si>
  <si>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</si>
  <si>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</si>
  <si>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</si>
  <si>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</si>
  <si>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</si>
  <si>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</si>
  <si>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</si>
  <si>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</si>
  <si>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</si>
  <si>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</si>
  <si>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</si>
  <si>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</si>
  <si>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</si>
  <si>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</si>
  <si>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</si>
  <si>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</si>
  <si>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</si>
  <si>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</si>
  <si>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</si>
  <si>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</si>
  <si>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</si>
  <si>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</si>
  <si>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</si>
  <si>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</si>
  <si>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</si>
  <si>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</si>
  <si>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</si>
  <si>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</si>
  <si>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</si>
  <si>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</si>
  <si>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</si>
  <si>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</si>
  <si>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</si>
  <si>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</si>
  <si>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</si>
  <si>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</si>
  <si>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</si>
  <si>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</si>
  <si>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</si>
  <si>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</si>
  <si>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</si>
  <si>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</si>
  <si>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</si>
  <si>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</si>
  <si>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</si>
  <si>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</si>
  <si>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</si>
  <si>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</si>
  <si>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</si>
  <si>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</si>
  <si>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</si>
  <si>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</si>
  <si>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</si>
  <si>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</si>
  <si>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</si>
  <si>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</si>
  <si>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</si>
  <si>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</si>
  <si>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</si>
  <si>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</si>
  <si>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</si>
  <si>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</si>
  <si>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</si>
  <si>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</si>
  <si>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</si>
  <si>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</si>
  <si>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</si>
  <si>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</si>
  <si>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</si>
  <si>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</si>
  <si>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</si>
  <si>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</si>
  <si>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</si>
  <si>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</si>
  <si>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</si>
  <si>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</si>
  <si>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</si>
  <si>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</si>
  <si>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</si>
  <si>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</si>
  <si>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</si>
  <si>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</si>
  <si>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</si>
  <si>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</si>
  <si>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</si>
  <si>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</si>
  <si>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</si>
  <si>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</si>
  <si>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</si>
  <si>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</si>
  <si>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</si>
  <si>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</si>
  <si>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</si>
  <si>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</si>
  <si>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</si>
  <si>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</si>
  <si>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</si>
  <si>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</si>
  <si>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</si>
  <si>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</si>
  <si>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</si>
  <si>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</si>
  <si>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</si>
  <si>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</si>
  <si>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</si>
  <si>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</si>
  <si>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</si>
  <si>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</si>
  <si>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</si>
  <si>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</si>
  <si>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</si>
  <si>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</si>
  <si>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</si>
  <si>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</si>
  <si>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</si>
  <si>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</si>
  <si>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</si>
  <si>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</si>
  <si>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</si>
  <si>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</si>
  <si>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</si>
  <si>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</si>
  <si>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</si>
  <si>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</si>
  <si>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</si>
  <si>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</si>
  <si>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</si>
  <si>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</si>
  <si>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</si>
  <si>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</si>
  <si>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</si>
  <si>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</si>
  <si>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</si>
  <si>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</si>
  <si>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</si>
  <si>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</si>
  <si>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</si>
  <si>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</si>
  <si>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</si>
  <si>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</si>
  <si>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</si>
  <si>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</si>
  <si>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</si>
  <si>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</si>
  <si>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</si>
  <si>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</si>
  <si>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</si>
  <si>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</si>
  <si>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</si>
  <si>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</si>
  <si>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</si>
  <si>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</si>
  <si>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</si>
  <si>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</si>
  <si>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</si>
  <si>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</si>
  <si>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</si>
  <si>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</si>
  <si>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</si>
  <si>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</si>
  <si>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</si>
  <si>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</si>
  <si>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</si>
  <si>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</si>
  <si>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</si>
  <si>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</si>
  <si>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</si>
  <si>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</si>
  <si>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</si>
  <si>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</si>
  <si>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</si>
  <si>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</si>
  <si>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</si>
  <si>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</si>
  <si>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</si>
  <si>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</si>
  <si>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</si>
  <si>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</si>
  <si>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</si>
  <si>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</si>
  <si>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</si>
  <si>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</si>
  <si>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</si>
  <si>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</si>
  <si>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</si>
  <si>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</si>
  <si>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</si>
  <si>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</si>
  <si>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</si>
  <si>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</si>
  <si>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</si>
  <si>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</si>
  <si>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</si>
  <si>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</si>
  <si>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</si>
  <si>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</si>
  <si>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</si>
  <si>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</si>
  <si>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</si>
  <si>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</si>
  <si>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</si>
  <si>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</si>
  <si>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</si>
  <si>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</si>
  <si>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</si>
  <si>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</si>
  <si>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</si>
  <si>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</si>
  <si>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</si>
  <si>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</si>
  <si>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</si>
  <si>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</si>
  <si>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</si>
  <si>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</si>
  <si>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</si>
  <si>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</si>
  <si>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</si>
  <si>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</si>
  <si>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</si>
  <si>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</si>
  <si>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</si>
  <si>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</si>
  <si>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</si>
  <si>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</si>
  <si>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</si>
  <si>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</si>
  <si>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</si>
  <si>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</si>
  <si>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</si>
  <si>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</si>
  <si>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</si>
  <si>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</si>
  <si>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</si>
  <si>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</si>
  <si>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</si>
  <si>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</si>
  <si>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</si>
  <si>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</si>
  <si>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</si>
  <si>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</si>
  <si>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</si>
  <si>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</si>
  <si>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</si>
  <si>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</si>
  <si>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</si>
  <si>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</si>
  <si>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</si>
  <si>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</si>
  <si>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</si>
  <si>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</si>
  <si>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</si>
  <si>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</si>
  <si>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</si>
  <si>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</si>
  <si>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</si>
  <si>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</si>
  <si>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</si>
  <si>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</si>
  <si>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</si>
  <si>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</si>
  <si>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</si>
  <si>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</si>
  <si>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</si>
  <si>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</si>
  <si>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</si>
  <si>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</si>
  <si>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</si>
  <si>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</si>
  <si>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</si>
  <si>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</si>
  <si>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</si>
  <si>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</si>
  <si>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</si>
  <si>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</si>
  <si>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</si>
  <si>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</si>
  <si>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</si>
  <si>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</si>
  <si>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</si>
  <si>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</si>
  <si>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</si>
  <si>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</si>
  <si>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</si>
  <si>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</si>
  <si>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</si>
  <si>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</si>
  <si>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</si>
  <si>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</si>
  <si>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</si>
  <si>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</si>
  <si>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</si>
  <si>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</si>
  <si>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</si>
  <si>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</si>
  <si>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</si>
  <si>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</si>
  <si>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</si>
  <si>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</si>
  <si>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</si>
  <si>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</si>
  <si>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</si>
  <si>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</si>
  <si>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</si>
  <si>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</si>
  <si>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</si>
  <si>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</si>
  <si>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</si>
  <si>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</si>
  <si>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</si>
  <si>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</si>
  <si>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</si>
  <si>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</si>
  <si>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</si>
  <si>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</si>
  <si>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</si>
  <si>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</si>
  <si>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</si>
  <si>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</si>
  <si>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</si>
  <si>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</si>
  <si>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</si>
  <si>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</si>
  <si>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</si>
  <si>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</si>
  <si>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</si>
  <si>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</si>
  <si>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</si>
  <si>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</si>
  <si>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</si>
  <si>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</si>
  <si>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</si>
  <si>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</si>
  <si>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</si>
  <si>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</si>
  <si>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</si>
  <si>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</si>
  <si>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</si>
  <si>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</si>
  <si>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</si>
  <si>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</si>
  <si>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</si>
  <si>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</si>
  <si>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</si>
  <si>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</si>
  <si>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</si>
  <si>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</si>
  <si>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</si>
  <si>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</si>
  <si>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</si>
  <si>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</si>
  <si>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</si>
  <si>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</si>
  <si>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</si>
  <si>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</si>
  <si>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</si>
  <si>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</si>
  <si>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</si>
  <si>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</si>
  <si>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</si>
  <si>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</si>
  <si>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</si>
  <si>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</si>
  <si>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</si>
  <si>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</si>
  <si>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</si>
  <si>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</si>
  <si>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</si>
  <si>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</si>
  <si>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</si>
  <si>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</si>
  <si>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</si>
  <si>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</si>
  <si>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</si>
  <si>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</si>
  <si>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</si>
  <si>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</si>
  <si>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</si>
  <si>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</si>
  <si>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</si>
  <si>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</si>
  <si>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</si>
  <si>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</si>
  <si>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</si>
  <si>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</si>
  <si>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</si>
  <si>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</si>
  <si>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</si>
  <si>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</si>
  <si>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</si>
  <si>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</si>
  <si>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</si>
  <si>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</si>
  <si>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</si>
  <si>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</si>
  <si>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</si>
  <si>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</si>
  <si>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</si>
  <si>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</si>
  <si>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</si>
  <si>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</si>
  <si>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</si>
  <si>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</si>
  <si>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</si>
  <si>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</si>
  <si>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</si>
  <si>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</si>
  <si>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</si>
  <si>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</si>
  <si>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</si>
  <si>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</si>
  <si>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</si>
  <si>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</si>
  <si>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</si>
  <si>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</si>
  <si>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</si>
  <si>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</si>
  <si>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</si>
  <si>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</si>
  <si>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</si>
  <si>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</si>
  <si>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</si>
  <si>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</si>
  <si>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</si>
  <si>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</si>
  <si>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</si>
  <si>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</si>
  <si>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</si>
  <si>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</si>
  <si>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</si>
  <si>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</si>
  <si>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</si>
  <si>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</si>
  <si>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</si>
  <si>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</si>
  <si>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</si>
  <si>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</si>
  <si>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</si>
  <si>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</si>
  <si>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</si>
  <si>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</si>
  <si>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</si>
  <si>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</si>
  <si>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</si>
  <si>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</si>
  <si>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</si>
  <si>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</si>
  <si>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</si>
  <si>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</si>
  <si>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</si>
  <si>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</si>
  <si>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</si>
  <si>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</si>
  <si>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</si>
  <si>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</si>
  <si>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</si>
  <si>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</si>
  <si>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</si>
  <si>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</si>
  <si>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</si>
  <si>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</si>
  <si>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</si>
  <si>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</si>
  <si>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</si>
  <si>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</si>
  <si>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</si>
  <si>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</si>
  <si>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</si>
  <si>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</si>
  <si>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</si>
  <si>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</si>
  <si>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</si>
  <si>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</si>
  <si>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</si>
  <si>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</si>
  <si>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</si>
  <si>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</si>
  <si>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</si>
  <si>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</si>
  <si>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</si>
  <si>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</si>
  <si>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</si>
  <si>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</si>
  <si>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</si>
  <si>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</si>
  <si>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</si>
  <si>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</si>
  <si>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</si>
  <si>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</si>
  <si>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</si>
  <si>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</si>
  <si>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</si>
  <si>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</si>
  <si>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</si>
  <si>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</si>
  <si>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</si>
  <si>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</si>
  <si>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</si>
  <si>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</si>
  <si>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</si>
  <si>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</si>
  <si>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</si>
  <si>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</si>
  <si>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</si>
  <si>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</si>
  <si>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</si>
  <si>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</si>
  <si>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</si>
  <si>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</si>
  <si>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</si>
  <si>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</si>
  <si>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</si>
  <si>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</si>
  <si>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</si>
  <si>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</si>
  <si>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</si>
  <si>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</si>
  <si>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</si>
  <si>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</si>
  <si>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</si>
  <si>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</si>
  <si>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</si>
  <si>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</si>
  <si>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</si>
  <si>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</si>
  <si>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</si>
  <si>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</si>
  <si>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</si>
  <si>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</si>
  <si>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</si>
  <si>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</si>
  <si>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</si>
  <si>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</si>
  <si>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</si>
  <si>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</si>
  <si>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</si>
  <si>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</si>
  <si>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</si>
  <si>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</si>
  <si>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</si>
  <si>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</si>
  <si>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</si>
  <si>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</si>
  <si>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</si>
  <si>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</si>
  <si>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</si>
  <si>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</si>
  <si>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</si>
  <si>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</si>
  <si>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</si>
  <si>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</si>
  <si>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</si>
  <si>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</si>
  <si>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</si>
  <si>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</si>
  <si>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</si>
  <si>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</si>
  <si>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</si>
  <si>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</si>
  <si>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</si>
  <si>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</si>
  <si>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</si>
  <si>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</si>
  <si>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</si>
  <si>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</si>
  <si>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</si>
  <si>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</si>
  <si>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</si>
  <si>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</si>
  <si>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</si>
  <si>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</si>
  <si>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</si>
  <si>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</si>
  <si>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</si>
  <si>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</si>
  <si>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</si>
  <si>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</si>
  <si>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</si>
  <si>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</si>
  <si>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</si>
  <si>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</si>
  <si>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</si>
  <si>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</si>
  <si>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</si>
  <si>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</si>
  <si>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</si>
  <si>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</si>
  <si>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</si>
  <si>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</si>
  <si>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</si>
  <si>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</si>
  <si>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</si>
  <si>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</si>
  <si>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</si>
  <si>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</si>
  <si>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</si>
  <si>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</si>
  <si>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</si>
  <si>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</si>
  <si>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</si>
  <si>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</si>
  <si>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</si>
  <si>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</si>
  <si>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</si>
  <si>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</si>
  <si>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</si>
  <si>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</si>
  <si>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</si>
  <si>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</si>
  <si>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</si>
  <si>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</si>
  <si>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</si>
  <si>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</si>
  <si>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</si>
  <si>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</si>
  <si>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</si>
  <si>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</si>
  <si>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</si>
  <si>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</si>
  <si>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</si>
  <si>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</si>
  <si>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</si>
  <si>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</si>
  <si>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</si>
  <si>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</si>
  <si>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</si>
  <si>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</si>
  <si>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</si>
  <si>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</si>
  <si>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</si>
  <si>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</si>
  <si>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</si>
  <si>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</si>
  <si>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</si>
  <si>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</si>
  <si>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</si>
  <si>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</si>
  <si>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</si>
  <si>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</si>
  <si>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</si>
  <si>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</si>
  <si>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</si>
  <si>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</si>
  <si>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</si>
  <si>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</si>
  <si>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</si>
  <si>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</si>
  <si>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</si>
  <si>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</si>
  <si>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</si>
  <si>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</si>
  <si>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</si>
  <si>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</si>
  <si>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</si>
  <si>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</si>
  <si>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</si>
  <si>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</si>
  <si>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</si>
  <si>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</si>
  <si>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</si>
  <si>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</si>
  <si>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</si>
  <si>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</si>
  <si>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</si>
  <si>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</si>
  <si>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</si>
  <si>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</si>
  <si>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</si>
  <si>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</si>
  <si>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</si>
  <si>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</si>
  <si>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</si>
  <si>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</si>
  <si>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</si>
  <si>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</si>
  <si>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</si>
  <si>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</si>
  <si>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</si>
  <si>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</si>
  <si>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</si>
  <si>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</si>
  <si>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</si>
  <si>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</si>
  <si>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</si>
  <si>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</si>
  <si>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</si>
  <si>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</si>
  <si>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</si>
  <si>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</si>
  <si>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</si>
  <si>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</si>
  <si>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</si>
  <si>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</si>
  <si>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</si>
  <si>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</si>
  <si>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</si>
  <si>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</si>
  <si>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</si>
  <si>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</si>
  <si>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</si>
  <si>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</si>
  <si>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</si>
  <si>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</si>
  <si>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</si>
  <si>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</si>
  <si>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</si>
  <si>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</si>
  <si>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</si>
  <si>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</si>
  <si>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</si>
  <si>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</si>
  <si>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</si>
  <si>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</si>
  <si>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</si>
  <si>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</si>
  <si>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</si>
  <si>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</si>
  <si>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</si>
  <si>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</si>
  <si>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</si>
  <si>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</si>
  <si>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</si>
  <si>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</si>
  <si>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</si>
  <si>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</si>
  <si>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</si>
  <si>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</si>
  <si>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</si>
  <si>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</si>
  <si>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</si>
  <si>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</si>
  <si>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</si>
  <si>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</si>
  <si>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</si>
  <si>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</si>
  <si>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</si>
  <si>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</si>
  <si>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</si>
  <si>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</si>
  <si>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</si>
  <si>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</si>
  <si>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</si>
  <si>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</si>
  <si>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</si>
  <si>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</si>
  <si>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</si>
  <si>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</si>
  <si>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</si>
  <si>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</si>
  <si>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</si>
  <si>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</si>
  <si>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</si>
  <si>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</si>
  <si>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</si>
  <si>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</si>
  <si>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</si>
  <si>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</si>
  <si>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</si>
  <si>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</si>
  <si>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</si>
  <si>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</si>
  <si>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</si>
  <si>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</si>
  <si>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</si>
  <si>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</si>
  <si>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</si>
  <si>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</si>
  <si>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</si>
  <si>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</si>
  <si>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</si>
  <si>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</si>
  <si>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</si>
  <si>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</si>
  <si>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</si>
  <si>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</si>
  <si>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</si>
  <si>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</si>
  <si>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</si>
  <si>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</si>
  <si>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</si>
  <si>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</si>
  <si>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</si>
  <si>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</si>
  <si>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</si>
  <si>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</si>
  <si>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</si>
  <si>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</si>
  <si>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</si>
  <si>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</si>
  <si>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</si>
  <si>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</si>
  <si>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</si>
  <si>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</si>
  <si>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</si>
  <si>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</si>
  <si>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</si>
  <si>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</si>
  <si>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</si>
  <si>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</si>
  <si>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</si>
  <si>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</si>
  <si>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</si>
  <si>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</si>
  <si>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</si>
  <si>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</si>
  <si>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</si>
  <si>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</si>
  <si>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</si>
  <si>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</si>
  <si>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</si>
  <si>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</si>
  <si>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</si>
  <si>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</si>
  <si>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</si>
  <si>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</si>
  <si>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</si>
  <si>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</si>
  <si>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</si>
  <si>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</si>
  <si>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</si>
  <si>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</si>
  <si>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</si>
  <si>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</si>
  <si>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</si>
  <si>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</si>
  <si>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</si>
  <si>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</si>
  <si>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</si>
  <si>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</si>
  <si>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</si>
  <si>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</si>
  <si>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</si>
  <si>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</si>
  <si>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</si>
  <si>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</si>
  <si>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</si>
  <si>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</si>
  <si>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</si>
  <si>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</si>
  <si>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</si>
  <si>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</si>
  <si>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</si>
  <si>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</si>
  <si>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</si>
  <si>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</si>
  <si>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</si>
  <si>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</si>
  <si>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</si>
  <si>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</si>
  <si>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</si>
  <si>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</si>
  <si>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</si>
  <si>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</si>
  <si>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</si>
  <si>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</si>
  <si>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</si>
  <si>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</si>
  <si>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</si>
  <si>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</si>
  <si>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</si>
  <si>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</si>
  <si>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</si>
  <si>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</si>
  <si>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</si>
  <si>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</si>
  <si>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</si>
  <si>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</si>
  <si>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</si>
  <si>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</si>
  <si>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</si>
  <si>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</si>
  <si>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</si>
  <si>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</si>
  <si>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</si>
  <si>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</si>
  <si>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</si>
  <si>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</si>
  <si>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</si>
  <si>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</si>
  <si>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</si>
  <si>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</si>
  <si>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</si>
  <si>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</si>
  <si>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</si>
  <si>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</si>
  <si>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</si>
  <si>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</si>
  <si>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</si>
  <si>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</si>
  <si>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</si>
  <si>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</si>
  <si>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</si>
  <si>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</si>
  <si>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</si>
  <si>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</si>
  <si>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</si>
  <si>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</si>
  <si>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</si>
  <si>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</si>
  <si>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</si>
  <si>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</si>
  <si>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</si>
  <si>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</si>
  <si>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</si>
  <si>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</si>
  <si>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</si>
  <si>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</si>
  <si>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</si>
  <si>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</si>
  <si>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</si>
  <si>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</si>
  <si>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</si>
  <si>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</si>
  <si>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</si>
  <si>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</si>
  <si>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</si>
  <si>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</si>
  <si>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</si>
  <si>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</si>
  <si>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</si>
  <si>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</si>
  <si>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</si>
  <si>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</si>
  <si>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</si>
  <si>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</si>
  <si>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</si>
  <si>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</si>
  <si>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</si>
  <si>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</si>
  <si>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</si>
  <si>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</si>
  <si>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</si>
  <si>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</si>
  <si>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</si>
  <si>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</si>
  <si>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</si>
  <si>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</si>
  <si>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</si>
  <si>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</si>
  <si>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</si>
  <si>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</si>
  <si>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</si>
  <si>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</si>
  <si>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</si>
  <si>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</si>
  <si>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</si>
  <si>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</si>
  <si>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</si>
  <si>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</si>
  <si>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</si>
  <si>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</si>
  <si>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</si>
  <si>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</si>
  <si>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</si>
  <si>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</si>
  <si>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</si>
  <si>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</si>
  <si>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</si>
  <si>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</si>
  <si>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</si>
  <si>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</si>
  <si>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</si>
  <si>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</si>
  <si>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</si>
  <si>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</si>
  <si>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</si>
  <si>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</si>
  <si>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</si>
  <si>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</si>
  <si>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</si>
  <si>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</si>
  <si>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</si>
  <si>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</si>
  <si>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</si>
  <si>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</si>
  <si>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</si>
  <si>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</si>
  <si>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</si>
  <si>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</si>
  <si>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</si>
  <si>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</si>
  <si>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</si>
  <si>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</si>
  <si>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</si>
  <si>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</si>
  <si>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</si>
  <si>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</si>
  <si>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</si>
  <si>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</si>
  <si>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</si>
  <si>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</si>
  <si>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</si>
  <si>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</si>
  <si>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</si>
  <si>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</si>
  <si>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</si>
  <si>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</si>
  <si>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</si>
  <si>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</si>
  <si>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</si>
  <si>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</si>
  <si>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</si>
  <si>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</si>
  <si>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</si>
  <si>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</si>
  <si>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</si>
  <si>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</si>
  <si>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</si>
  <si>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</si>
  <si>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</si>
  <si>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</si>
  <si>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</si>
  <si>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</si>
  <si>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</si>
  <si>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</si>
  <si>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</si>
  <si>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</si>
  <si>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</si>
  <si>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</si>
  <si>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</si>
  <si>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</si>
  <si>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</si>
  <si>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</si>
  <si>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</si>
  <si>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</si>
  <si>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</si>
  <si>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</si>
  <si>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</si>
  <si>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</si>
  <si>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</si>
  <si>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</si>
  <si>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</si>
  <si>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</si>
  <si>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</si>
  <si>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</si>
  <si>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</si>
  <si>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</si>
  <si>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</si>
  <si>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</si>
  <si>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</si>
  <si>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</si>
  <si>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</si>
  <si>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</si>
  <si>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</si>
  <si>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</si>
  <si>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</si>
  <si>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</si>
  <si>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</si>
  <si>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</si>
  <si>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</si>
  <si>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</si>
  <si>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</si>
  <si>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</si>
  <si>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</si>
  <si>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</si>
  <si>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</si>
  <si>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</si>
  <si>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</si>
  <si>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</si>
  <si>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</si>
  <si>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</si>
  <si>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</si>
  <si>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</si>
  <si>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</si>
  <si>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</si>
  <si>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</si>
  <si>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</si>
  <si>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</si>
  <si>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</si>
  <si>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</si>
  <si>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</si>
  <si>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</si>
  <si>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</si>
  <si>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</si>
  <si>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</si>
  <si>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</si>
  <si>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</si>
  <si>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</si>
  <si>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</si>
  <si>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</si>
  <si>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</si>
  <si>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</si>
  <si>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</si>
  <si>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</si>
  <si>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</si>
  <si>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</si>
  <si>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</si>
  <si>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</si>
  <si>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</si>
  <si>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</si>
  <si>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</si>
  <si>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</si>
  <si>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</si>
  <si>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</si>
  <si>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</si>
  <si>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</si>
  <si>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</si>
  <si>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</si>
  <si>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</si>
  <si>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</si>
  <si>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</si>
  <si>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</si>
  <si>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</si>
  <si>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</si>
  <si>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</si>
  <si>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</si>
  <si>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</si>
  <si>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</si>
  <si>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</si>
  <si>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</si>
  <si>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</si>
  <si>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</si>
  <si>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</si>
  <si>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</si>
  <si>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</si>
  <si>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</si>
  <si>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</si>
  <si>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</si>
  <si>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</si>
  <si>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</si>
  <si>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</si>
  <si>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</si>
  <si>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</si>
  <si>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</si>
  <si>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</si>
  <si>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</si>
  <si>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</si>
  <si>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</si>
  <si>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</si>
  <si>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</si>
  <si>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</si>
  <si>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</si>
  <si>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</si>
  <si>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</si>
  <si>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</si>
  <si>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</si>
  <si>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</si>
  <si>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</si>
  <si>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</si>
  <si>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</si>
  <si>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</si>
  <si>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</si>
  <si>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</si>
  <si>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</si>
  <si>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</si>
  <si>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</si>
  <si>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</si>
  <si>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</si>
  <si>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</si>
  <si>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</si>
  <si>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</si>
  <si>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</si>
  <si>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</si>
  <si>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</si>
  <si>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</si>
  <si>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</si>
  <si>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</si>
  <si>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</si>
  <si>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</si>
  <si>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</si>
  <si>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</si>
  <si>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</si>
  <si>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</si>
  <si>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</si>
  <si>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Avg Age</t>
  </si>
  <si>
    <t>Active Employee</t>
  </si>
  <si>
    <t>Attrition Rate</t>
  </si>
  <si>
    <t>Average of Job Satisfaction</t>
  </si>
  <si>
    <t>Rating</t>
  </si>
  <si>
    <t>Balance Rating</t>
  </si>
  <si>
    <t>Row Labels</t>
  </si>
  <si>
    <t>Grand Total</t>
  </si>
  <si>
    <t>Count of CF_attrition count</t>
  </si>
  <si>
    <t>Count of Attrition</t>
  </si>
  <si>
    <t xml:space="preserve">Marital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</si>
</sst>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4" x14ac:knownFonts="1">
    <font>
      <sz val="11"/>
      <color theme="1"/>
      <name val="Calibri"/>
      <family val="2"/>
      <scheme val="minor"/>
    </font>
    <font>
      <sz val="12"/>
      <color theme="1"/>
      <name val="Calibri"/>
      <scheme val="minor"/>
    </font>
    <font>
      <sz val="12"/>
      <color theme="1"/>
      <name val="Calibri"/>
      <family val="2"/>
      <scheme val="minor"/>
    </font>
    <font>
      <sz val="11"/>
      <color theme="1"/>
      <name val="Calibri"/>
      <family val="2"/>
      <scheme val="minor"/>
    </font>
  </fonts>
  <fills count="2">
    <fill>
      <patternFill patternType="none"/>
    </fill>
    <fill>
      <patternFill patternType="gray125"/>
    </fill>
  </fills>
  <borders count="19">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xf>
    <xf numFmtId="0" fontId="2" fillId="0" borderId="1" xfId="0" applyFont="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cellXfs>
  <cellStyles count="2">
    <cellStyle name="Normal" xfId="0" builtinId="0"/>
    <cellStyle name="Percent" xfId="1" builtinId="5"/>
  </cellStyles>
  <dxfs count="51">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defaultTableStyle="TableStyleMedium2" defaultPivotStyle="PivotStyleLight16">
    <tableStyle name="Data-style" pivot="0" count="3" xr9:uid="{66E26B8D-D347-41ED-A01D-41E2CBD1C7EE}">
      <tableStyleElement type="headerRow" dxfId="50"/>
      <tableStyleElement type="firstRowStripe" dxfId="49"/>
      <tableStyleElement type="secondRowStripe" dxfId="48"/>
    </tableStyle>
  </tableStyles>
  <colors>
    <mruColors>
      <color rgb="FFE115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8A-457C-BDFB-E98FEA680762}"/>
              </c:ext>
            </c:extLst>
          </c:dPt>
          <c:dPt>
            <c:idx val="1"/>
            <c:bubble3D val="0"/>
            <c:explosion val="2"/>
            <c:spPr>
              <a:solidFill>
                <a:schemeClr val="accent2"/>
              </a:solidFill>
              <a:ln w="19050">
                <a:solidFill>
                  <a:schemeClr val="lt1"/>
                </a:solidFill>
              </a:ln>
              <a:effectLst/>
            </c:spPr>
            <c:extLst>
              <c:ext xmlns:c16="http://schemas.microsoft.com/office/drawing/2014/chart" uri="{C3380CC4-5D6E-409C-BE32-E72D297353CC}">
                <c16:uniqueId val="{00000001-E3E8-4A30-9A08-94BC9226A047}"/>
              </c:ext>
            </c:extLst>
          </c:dPt>
          <c:val>
            <c:numRef>
              <c:f>Sheet4!$C$6:$C$7</c:f>
              <c:numCache>
                <c:formatCode>0%</c:formatCode>
                <c:ptCount val="2"/>
                <c:pt idx="0">
                  <c:v>0.65663265306122454</c:v>
                </c:pt>
                <c:pt idx="1">
                  <c:v>0.34336734693877546</c:v>
                </c:pt>
              </c:numCache>
            </c:numRef>
          </c:val>
          <c:extLst>
            <c:ext xmlns:c16="http://schemas.microsoft.com/office/drawing/2014/chart" uri="{C3380CC4-5D6E-409C-BE32-E72D297353CC}">
              <c16:uniqueId val="{00000000-E3E8-4A30-9A08-94BC9226A047}"/>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077175697865354"/>
          <c:y val="0.19458544839255498"/>
          <c:w val="0.66666666666666663"/>
          <c:h val="0.68697123519458547"/>
        </c:manualLayout>
      </c:layout>
      <c:doughnutChart>
        <c:varyColors val="1"/>
        <c:ser>
          <c:idx val="0"/>
          <c:order val="0"/>
          <c:spPr>
            <a:solidFill>
              <a:srgbClr val="E115D2"/>
            </a:solidFill>
          </c:spPr>
          <c:dPt>
            <c:idx val="0"/>
            <c:bubble3D val="0"/>
            <c:spPr>
              <a:solidFill>
                <a:srgbClr val="E115D2"/>
              </a:solidFill>
              <a:ln w="19050">
                <a:solidFill>
                  <a:schemeClr val="lt1"/>
                </a:solidFill>
              </a:ln>
              <a:effectLst/>
            </c:spPr>
            <c:extLst>
              <c:ext xmlns:c16="http://schemas.microsoft.com/office/drawing/2014/chart" uri="{C3380CC4-5D6E-409C-BE32-E72D297353CC}">
                <c16:uniqueId val="{00000001-46D7-452E-888A-B8FA5B63A343}"/>
              </c:ext>
            </c:extLst>
          </c:dPt>
          <c:dPt>
            <c:idx val="1"/>
            <c:bubble3D val="0"/>
            <c:spPr>
              <a:noFill/>
              <a:ln w="19050">
                <a:solidFill>
                  <a:schemeClr val="lt1"/>
                </a:solidFill>
              </a:ln>
              <a:effectLst/>
            </c:spPr>
            <c:extLst>
              <c:ext xmlns:c16="http://schemas.microsoft.com/office/drawing/2014/chart" uri="{C3380CC4-5D6E-409C-BE32-E72D297353CC}">
                <c16:uniqueId val="{00000003-46D7-452E-888A-B8FA5B63A34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46D7-452E-888A-B8FA5B63A34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36543805677565E-3"/>
          <c:y val="0.19556466558409316"/>
          <c:w val="0.6944236028088111"/>
          <c:h val="0.69080681321084858"/>
        </c:manualLayout>
      </c:layout>
      <c:doughnut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1-7778-4F18-9871-B0955B0319BE}"/>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7778-4F18-9871-B0955B0319BE}"/>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7778-4F18-9871-B0955B0319B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98405024877379"/>
          <c:y val="5.68740041169771E-2"/>
          <c:w val="0.85201573254670604"/>
          <c:h val="0.88735279057859706"/>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C5-45CE-BABC-5FB39ADD373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C5-45CE-BABC-5FB39ADD3731}"/>
              </c:ext>
            </c:extLst>
          </c:dPt>
          <c:val>
            <c:numRef>
              <c:f>Sheet4!$C$6:$C$7</c:f>
              <c:numCache>
                <c:formatCode>0%</c:formatCode>
                <c:ptCount val="2"/>
                <c:pt idx="0">
                  <c:v>0.65663265306122454</c:v>
                </c:pt>
                <c:pt idx="1">
                  <c:v>0.34336734693877546</c:v>
                </c:pt>
              </c:numCache>
            </c:numRef>
          </c:val>
          <c:extLst>
            <c:ext xmlns:c16="http://schemas.microsoft.com/office/drawing/2014/chart" uri="{C3380CC4-5D6E-409C-BE32-E72D297353CC}">
              <c16:uniqueId val="{00000004-80C5-45CE-BABC-5FB39ADD373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wise Attrition!Education wise attrition </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73433286413677"/>
          <c:y val="9.4888746096354268E-2"/>
          <c:w val="0.74326552930883638"/>
          <c:h val="0.89814814814814814"/>
        </c:manualLayout>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DC7-4E78-BD25-2DB221E9F0CD}"/>
            </c:ext>
          </c:extLst>
        </c:ser>
        <c:dLbls>
          <c:dLblPos val="outEnd"/>
          <c:showLegendKey val="0"/>
          <c:showVal val="1"/>
          <c:showCatName val="0"/>
          <c:showSerName val="0"/>
          <c:showPercent val="0"/>
          <c:showBubbleSize val="0"/>
        </c:dLbls>
        <c:gapWidth val="182"/>
        <c:axId val="673708799"/>
        <c:axId val="673213343"/>
      </c:barChart>
      <c:catAx>
        <c:axId val="67370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673213343"/>
        <c:crosses val="autoZero"/>
        <c:auto val="1"/>
        <c:lblAlgn val="ctr"/>
        <c:lblOffset val="100"/>
        <c:noMultiLvlLbl val="0"/>
      </c:catAx>
      <c:valAx>
        <c:axId val="673213343"/>
        <c:scaling>
          <c:orientation val="minMax"/>
        </c:scaling>
        <c:delete val="1"/>
        <c:axPos val="b"/>
        <c:numFmt formatCode="General" sourceLinked="1"/>
        <c:majorTickMark val="none"/>
        <c:minorTickMark val="none"/>
        <c:tickLblPos val="nextTo"/>
        <c:crossAx val="67370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DASHBOARD.xlsx]Department!Department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167-44B8-87BB-6A99A18106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167-44B8-87BB-6A99A18106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167-44B8-87BB-6A99A1810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167-44B8-87BB-6A99A18106B6}"/>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4100260047835633"/>
          <c:y val="0.65368392837070166"/>
          <c:w val="9.5546150481189834E-2"/>
          <c:h val="0.234376640419947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Age!Attrition by Age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678-4D5C-B920-0A09549F316C}"/>
            </c:ext>
          </c:extLst>
        </c:ser>
        <c:dLbls>
          <c:dLblPos val="outEnd"/>
          <c:showLegendKey val="0"/>
          <c:showVal val="1"/>
          <c:showCatName val="0"/>
          <c:showSerName val="0"/>
          <c:showPercent val="0"/>
          <c:showBubbleSize val="0"/>
        </c:dLbls>
        <c:gapWidth val="219"/>
        <c:overlap val="-27"/>
        <c:axId val="817180991"/>
        <c:axId val="817184831"/>
      </c:barChart>
      <c:catAx>
        <c:axId val="81718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17184831"/>
        <c:crosses val="autoZero"/>
        <c:auto val="1"/>
        <c:lblAlgn val="ctr"/>
        <c:lblOffset val="100"/>
        <c:noMultiLvlLbl val="0"/>
      </c:catAx>
      <c:valAx>
        <c:axId val="817184831"/>
        <c:scaling>
          <c:orientation val="minMax"/>
        </c:scaling>
        <c:delete val="1"/>
        <c:axPos val="l"/>
        <c:numFmt formatCode="General" sourceLinked="1"/>
        <c:majorTickMark val="none"/>
        <c:minorTickMark val="none"/>
        <c:tickLblPos val="nextTo"/>
        <c:crossAx val="8171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DASHBOARD.xlsx]Department!Department</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34-4204-A783-EB4652018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34-4204-A783-EB465201838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34-4204-A783-EB465201838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Department!$A$4:$A$7</c:f>
              <c:strCache>
                <c:ptCount val="3"/>
                <c:pt idx="0">
                  <c:v>HR</c:v>
                </c:pt>
                <c:pt idx="1">
                  <c:v>R&amp;D</c:v>
                </c:pt>
                <c:pt idx="2">
                  <c:v>Sales</c:v>
                </c:pt>
              </c:strCache>
            </c:strRef>
          </c:cat>
          <c:val>
            <c:numRef>
              <c:f>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0F6-4CC0-84AA-AA349920B81E}"/>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00094050743657"/>
          <c:y val="0.38281167979002623"/>
          <c:w val="9.5546150481189834E-2"/>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F5-438C-95B7-287EB268BF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F5-438C-95B7-287EB268BFF9}"/>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6B94-4EF0-9889-254355F868A3}"/>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DASHBOARD.xlsx]Education wise Attrition!Education wise attrition </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wise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wise Attrition'!$A$4:$A$9</c:f>
              <c:strCache>
                <c:ptCount val="5"/>
                <c:pt idx="0">
                  <c:v>Doctoral Degree</c:v>
                </c:pt>
                <c:pt idx="1">
                  <c:v>High School</c:v>
                </c:pt>
                <c:pt idx="2">
                  <c:v>Associates Degree</c:v>
                </c:pt>
                <c:pt idx="3">
                  <c:v>Master's Degree</c:v>
                </c:pt>
                <c:pt idx="4">
                  <c:v>Bachelor's Degree</c:v>
                </c:pt>
              </c:strCache>
            </c:strRef>
          </c:cat>
          <c:val>
            <c:numRef>
              <c:f>'Education wise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A59-4BDC-A9C3-F6301FB81E69}"/>
            </c:ext>
          </c:extLst>
        </c:ser>
        <c:dLbls>
          <c:dLblPos val="outEnd"/>
          <c:showLegendKey val="0"/>
          <c:showVal val="1"/>
          <c:showCatName val="0"/>
          <c:showSerName val="0"/>
          <c:showPercent val="0"/>
          <c:showBubbleSize val="0"/>
        </c:dLbls>
        <c:gapWidth val="182"/>
        <c:axId val="673708799"/>
        <c:axId val="673213343"/>
      </c:barChart>
      <c:catAx>
        <c:axId val="67370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3213343"/>
        <c:crosses val="autoZero"/>
        <c:auto val="1"/>
        <c:lblAlgn val="ctr"/>
        <c:lblOffset val="100"/>
        <c:noMultiLvlLbl val="0"/>
      </c:catAx>
      <c:valAx>
        <c:axId val="673213343"/>
        <c:scaling>
          <c:orientation val="minMax"/>
        </c:scaling>
        <c:delete val="1"/>
        <c:axPos val="b"/>
        <c:numFmt formatCode="General" sourceLinked="1"/>
        <c:majorTickMark val="none"/>
        <c:minorTickMark val="none"/>
        <c:tickLblPos val="nextTo"/>
        <c:crossAx val="673708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DASHBOARD.xlsx]Attrition by Age!Attrition by Age</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Age'!$A$4:$A$9</c:f>
              <c:strCache>
                <c:ptCount val="5"/>
                <c:pt idx="0">
                  <c:v>25 - 34</c:v>
                </c:pt>
                <c:pt idx="1">
                  <c:v>35 - 44</c:v>
                </c:pt>
                <c:pt idx="2">
                  <c:v>Under 25</c:v>
                </c:pt>
                <c:pt idx="3">
                  <c:v>45 - 54</c:v>
                </c:pt>
                <c:pt idx="4">
                  <c:v>Over 55</c:v>
                </c:pt>
              </c:strCache>
            </c:strRef>
          </c:cat>
          <c:val>
            <c:numRef>
              <c:f>'Attrition by 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B35-463E-B123-B323380C4F98}"/>
            </c:ext>
          </c:extLst>
        </c:ser>
        <c:dLbls>
          <c:dLblPos val="outEnd"/>
          <c:showLegendKey val="0"/>
          <c:showVal val="1"/>
          <c:showCatName val="0"/>
          <c:showSerName val="0"/>
          <c:showPercent val="0"/>
          <c:showBubbleSize val="0"/>
        </c:dLbls>
        <c:gapWidth val="219"/>
        <c:overlap val="-27"/>
        <c:axId val="817180991"/>
        <c:axId val="817184831"/>
      </c:barChart>
      <c:catAx>
        <c:axId val="81718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184831"/>
        <c:crosses val="autoZero"/>
        <c:auto val="1"/>
        <c:lblAlgn val="ctr"/>
        <c:lblOffset val="100"/>
        <c:noMultiLvlLbl val="0"/>
      </c:catAx>
      <c:valAx>
        <c:axId val="817184831"/>
        <c:scaling>
          <c:orientation val="minMax"/>
        </c:scaling>
        <c:delete val="1"/>
        <c:axPos val="l"/>
        <c:numFmt formatCode="General" sourceLinked="1"/>
        <c:majorTickMark val="none"/>
        <c:minorTickMark val="none"/>
        <c:tickLblPos val="nextTo"/>
        <c:crossAx val="8171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9E2A390-60D8-4227-85F7-AEE177A338C5}">
          <cx:dataLabels pos="inEnd">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series layoutId="funnel" uniqueId="{5B79822B-AA61-4F0B-9E24-52BF599B27C9}">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noFill/>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plotArea>
      <cx:plotAreaRegion>
        <cx:series layoutId="funnel" uniqueId="{5B79822B-AA61-4F0B-9E24-52BF599B27C9}">
          <cx:dataLabels>
            <cx:visibility seriesName="0" categoryName="0" value="1"/>
          </cx:dataLabels>
          <cx:dataId val="0"/>
        </cx:series>
      </cx:plotAreaRegion>
      <cx:axis id="0">
        <cx:catScaling gapWidth="0.0599999987"/>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99E2A390-60D8-4227-85F7-AEE177A338C5}">
          <cx:dataLabels pos="inEnd">
            <cx:visibility seriesName="0" categoryName="1" value="0"/>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png"/><Relationship Id="rId17" Type="http://schemas.openxmlformats.org/officeDocument/2006/relationships/chart" Target="../charts/chart6.xml"/><Relationship Id="rId2" Type="http://schemas.openxmlformats.org/officeDocument/2006/relationships/chart" Target="../charts/chart2.xml"/><Relationship Id="rId16" Type="http://schemas.microsoft.com/office/2014/relationships/chartEx" Target="../charts/chartEx1.xml"/><Relationship Id="rId1" Type="http://schemas.openxmlformats.org/officeDocument/2006/relationships/image" Target="../media/image1.jpeg"/><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5.xml"/><Relationship Id="rId10" Type="http://schemas.openxmlformats.org/officeDocument/2006/relationships/image" Target="../media/image7.png"/><Relationship Id="rId19" Type="http://schemas.microsoft.com/office/2014/relationships/chartEx" Target="../charts/chartEx2.xml"/><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microsoft.com/office/2014/relationships/chartEx" Target="../charts/chartEx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541020</xdr:colOff>
      <xdr:row>3</xdr:row>
      <xdr:rowOff>3810</xdr:rowOff>
    </xdr:from>
    <xdr:to>
      <xdr:col>8</xdr:col>
      <xdr:colOff>76200</xdr:colOff>
      <xdr:row>16</xdr:row>
      <xdr:rowOff>106680</xdr:rowOff>
    </xdr:to>
    <xdr:graphicFrame macro="">
      <xdr:nvGraphicFramePr>
        <xdr:cNvPr id="2" name="Chart 1">
          <a:extLst>
            <a:ext uri="{FF2B5EF4-FFF2-40B4-BE49-F238E27FC236}">
              <a16:creationId xmlns:a16="http://schemas.microsoft.com/office/drawing/2014/main" id="{58823063-87D5-51A3-3979-2123B31C1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7620</xdr:colOff>
      <xdr:row>5</xdr:row>
      <xdr:rowOff>60960</xdr:rowOff>
    </xdr:from>
    <xdr:to>
      <xdr:col>12</xdr:col>
      <xdr:colOff>7620</xdr:colOff>
      <xdr:row>18</xdr:row>
      <xdr:rowOff>150495</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DB18CD4E-F14D-DD3B-50DB-F1F51E2F1A5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530340" y="97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403860</xdr:colOff>
      <xdr:row>3</xdr:row>
      <xdr:rowOff>129540</xdr:rowOff>
    </xdr:from>
    <xdr:to>
      <xdr:col>10</xdr:col>
      <xdr:colOff>403860</xdr:colOff>
      <xdr:row>17</xdr:row>
      <xdr:rowOff>36195</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0F638468-10EE-D6CB-6161-E30F8C13180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3336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317850</xdr:colOff>
      <xdr:row>1</xdr:row>
      <xdr:rowOff>131841</xdr:rowOff>
    </xdr:from>
    <xdr:to>
      <xdr:col>24</xdr:col>
      <xdr:colOff>337278</xdr:colOff>
      <xdr:row>39</xdr:row>
      <xdr:rowOff>36834</xdr:rowOff>
    </xdr:to>
    <xdr:sp macro="" textlink="">
      <xdr:nvSpPr>
        <xdr:cNvPr id="33" name="Rectangle: Rounded Corners 32">
          <a:extLst>
            <a:ext uri="{FF2B5EF4-FFF2-40B4-BE49-F238E27FC236}">
              <a16:creationId xmlns:a16="http://schemas.microsoft.com/office/drawing/2014/main" id="{2B3A58CA-3F7A-A1DB-5E90-AE5AC8455E2A}"/>
            </a:ext>
          </a:extLst>
        </xdr:cNvPr>
        <xdr:cNvSpPr/>
      </xdr:nvSpPr>
      <xdr:spPr>
        <a:xfrm>
          <a:off x="2763776" y="310582"/>
          <a:ext cx="12249058" cy="6697141"/>
        </a:xfrm>
        <a:prstGeom prst="roundRect">
          <a:avLst>
            <a:gd name="adj" fmla="val 4337"/>
          </a:avLst>
        </a:prstGeom>
        <a:blipFill>
          <a:blip xmlns:r="http://schemas.openxmlformats.org/officeDocument/2006/relationships" r:embed="rId1"/>
          <a:tile tx="0" ty="0" sx="100000" sy="100000" flip="none" algn="tl"/>
        </a:blipFill>
        <a:ln>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125115</xdr:colOff>
      <xdr:row>3</xdr:row>
      <xdr:rowOff>55350</xdr:rowOff>
    </xdr:from>
    <xdr:to>
      <xdr:col>17</xdr:col>
      <xdr:colOff>16960</xdr:colOff>
      <xdr:row>7</xdr:row>
      <xdr:rowOff>41585</xdr:rowOff>
    </xdr:to>
    <xdr:sp macro="" textlink="">
      <xdr:nvSpPr>
        <xdr:cNvPr id="34" name="Rectangle 33">
          <a:extLst>
            <a:ext uri="{FF2B5EF4-FFF2-40B4-BE49-F238E27FC236}">
              <a16:creationId xmlns:a16="http://schemas.microsoft.com/office/drawing/2014/main" id="{4659BA97-42BC-2337-C753-389E62E47296}"/>
            </a:ext>
          </a:extLst>
        </xdr:cNvPr>
        <xdr:cNvSpPr/>
      </xdr:nvSpPr>
      <xdr:spPr>
        <a:xfrm>
          <a:off x="3185607" y="617481"/>
          <a:ext cx="7237025" cy="735743"/>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highlight>
              <a:srgbClr val="000000"/>
            </a:highlight>
          </a:endParaRPr>
        </a:p>
      </xdr:txBody>
    </xdr:sp>
    <xdr:clientData/>
  </xdr:twoCellAnchor>
  <xdr:twoCellAnchor>
    <xdr:from>
      <xdr:col>17</xdr:col>
      <xdr:colOff>11231</xdr:colOff>
      <xdr:row>3</xdr:row>
      <xdr:rowOff>67842</xdr:rowOff>
    </xdr:from>
    <xdr:to>
      <xdr:col>23</xdr:col>
      <xdr:colOff>483178</xdr:colOff>
      <xdr:row>7</xdr:row>
      <xdr:rowOff>54077</xdr:rowOff>
    </xdr:to>
    <xdr:sp macro="" textlink="">
      <xdr:nvSpPr>
        <xdr:cNvPr id="35" name="Rectangle 34">
          <a:extLst>
            <a:ext uri="{FF2B5EF4-FFF2-40B4-BE49-F238E27FC236}">
              <a16:creationId xmlns:a16="http://schemas.microsoft.com/office/drawing/2014/main" id="{1E51C407-EC45-6063-7E04-156C7E06BF2E}"/>
            </a:ext>
          </a:extLst>
        </xdr:cNvPr>
        <xdr:cNvSpPr/>
      </xdr:nvSpPr>
      <xdr:spPr>
        <a:xfrm>
          <a:off x="10335472" y="617857"/>
          <a:ext cx="4115796" cy="719588"/>
        </a:xfrm>
        <a:prstGeom prst="rect">
          <a:avLst/>
        </a:prstGeom>
        <a:solidFill>
          <a:schemeClr val="tx1"/>
        </a:solidFill>
        <a:ln w="57150">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125114</xdr:colOff>
      <xdr:row>7</xdr:row>
      <xdr:rowOff>54077</xdr:rowOff>
    </xdr:from>
    <xdr:to>
      <xdr:col>8</xdr:col>
      <xdr:colOff>400417</xdr:colOff>
      <xdr:row>11</xdr:row>
      <xdr:rowOff>138635</xdr:rowOff>
    </xdr:to>
    <xdr:sp macro="" textlink="">
      <xdr:nvSpPr>
        <xdr:cNvPr id="36" name="Rectangle 35">
          <a:extLst>
            <a:ext uri="{FF2B5EF4-FFF2-40B4-BE49-F238E27FC236}">
              <a16:creationId xmlns:a16="http://schemas.microsoft.com/office/drawing/2014/main" id="{2727D881-A6F0-648F-8D80-A9117D0BA98D}"/>
            </a:ext>
          </a:extLst>
        </xdr:cNvPr>
        <xdr:cNvSpPr/>
      </xdr:nvSpPr>
      <xdr:spPr>
        <a:xfrm>
          <a:off x="3173114" y="1334237"/>
          <a:ext cx="2104103" cy="81607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8</xdr:col>
      <xdr:colOff>381001</xdr:colOff>
      <xdr:row>7</xdr:row>
      <xdr:rowOff>54077</xdr:rowOff>
    </xdr:from>
    <xdr:to>
      <xdr:col>12</xdr:col>
      <xdr:colOff>184109</xdr:colOff>
      <xdr:row>11</xdr:row>
      <xdr:rowOff>138635</xdr:rowOff>
    </xdr:to>
    <xdr:sp macro="" textlink="">
      <xdr:nvSpPr>
        <xdr:cNvPr id="37" name="Rectangle 36">
          <a:extLst>
            <a:ext uri="{FF2B5EF4-FFF2-40B4-BE49-F238E27FC236}">
              <a16:creationId xmlns:a16="http://schemas.microsoft.com/office/drawing/2014/main" id="{89E77201-65B1-939C-439C-836BDE10C119}"/>
            </a:ext>
          </a:extLst>
        </xdr:cNvPr>
        <xdr:cNvSpPr/>
      </xdr:nvSpPr>
      <xdr:spPr>
        <a:xfrm>
          <a:off x="5257801" y="1334237"/>
          <a:ext cx="2241508" cy="81607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184110</xdr:colOff>
      <xdr:row>7</xdr:row>
      <xdr:rowOff>54077</xdr:rowOff>
    </xdr:from>
    <xdr:to>
      <xdr:col>15</xdr:col>
      <xdr:colOff>577400</xdr:colOff>
      <xdr:row>11</xdr:row>
      <xdr:rowOff>138635</xdr:rowOff>
    </xdr:to>
    <xdr:sp macro="" textlink="">
      <xdr:nvSpPr>
        <xdr:cNvPr id="38" name="Rectangle 37">
          <a:extLst>
            <a:ext uri="{FF2B5EF4-FFF2-40B4-BE49-F238E27FC236}">
              <a16:creationId xmlns:a16="http://schemas.microsoft.com/office/drawing/2014/main" id="{61A9F5EF-6B12-9E78-5303-C0840D0BFB2B}"/>
            </a:ext>
          </a:extLst>
        </xdr:cNvPr>
        <xdr:cNvSpPr/>
      </xdr:nvSpPr>
      <xdr:spPr>
        <a:xfrm>
          <a:off x="7499310" y="1334237"/>
          <a:ext cx="2222090" cy="81607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577401</xdr:colOff>
      <xdr:row>7</xdr:row>
      <xdr:rowOff>54077</xdr:rowOff>
    </xdr:from>
    <xdr:to>
      <xdr:col>19</xdr:col>
      <xdr:colOff>223439</xdr:colOff>
      <xdr:row>11</xdr:row>
      <xdr:rowOff>138635</xdr:rowOff>
    </xdr:to>
    <xdr:sp macro="" textlink="">
      <xdr:nvSpPr>
        <xdr:cNvPr id="39" name="Rectangle 38">
          <a:extLst>
            <a:ext uri="{FF2B5EF4-FFF2-40B4-BE49-F238E27FC236}">
              <a16:creationId xmlns:a16="http://schemas.microsoft.com/office/drawing/2014/main" id="{C446158B-3DE5-505D-6695-53D494F6D90F}"/>
            </a:ext>
          </a:extLst>
        </xdr:cNvPr>
        <xdr:cNvSpPr/>
      </xdr:nvSpPr>
      <xdr:spPr>
        <a:xfrm>
          <a:off x="9721401" y="1334237"/>
          <a:ext cx="2084438" cy="81607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125114</xdr:colOff>
      <xdr:row>11</xdr:row>
      <xdr:rowOff>163213</xdr:rowOff>
    </xdr:from>
    <xdr:to>
      <xdr:col>11</xdr:col>
      <xdr:colOff>75952</xdr:colOff>
      <xdr:row>24</xdr:row>
      <xdr:rowOff>17688</xdr:rowOff>
    </xdr:to>
    <xdr:sp macro="" textlink="">
      <xdr:nvSpPr>
        <xdr:cNvPr id="40" name="Rectangle 39">
          <a:extLst>
            <a:ext uri="{FF2B5EF4-FFF2-40B4-BE49-F238E27FC236}">
              <a16:creationId xmlns:a16="http://schemas.microsoft.com/office/drawing/2014/main" id="{877529C7-47F9-8CBA-D63B-520E7334A945}"/>
            </a:ext>
          </a:extLst>
        </xdr:cNvPr>
        <xdr:cNvSpPr/>
      </xdr:nvSpPr>
      <xdr:spPr>
        <a:xfrm>
          <a:off x="3173114" y="2174893"/>
          <a:ext cx="3608438" cy="2231915"/>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75953</xdr:colOff>
      <xdr:row>11</xdr:row>
      <xdr:rowOff>163213</xdr:rowOff>
    </xdr:from>
    <xdr:to>
      <xdr:col>17</xdr:col>
      <xdr:colOff>203770</xdr:colOff>
      <xdr:row>24</xdr:row>
      <xdr:rowOff>17689</xdr:rowOff>
    </xdr:to>
    <xdr:sp macro="" textlink="">
      <xdr:nvSpPr>
        <xdr:cNvPr id="41" name="Rectangle 40">
          <a:extLst>
            <a:ext uri="{FF2B5EF4-FFF2-40B4-BE49-F238E27FC236}">
              <a16:creationId xmlns:a16="http://schemas.microsoft.com/office/drawing/2014/main" id="{5C3077E4-2E92-48CC-3406-8EC04B5D2FAB}"/>
            </a:ext>
          </a:extLst>
        </xdr:cNvPr>
        <xdr:cNvSpPr/>
      </xdr:nvSpPr>
      <xdr:spPr>
        <a:xfrm>
          <a:off x="6781553" y="2174893"/>
          <a:ext cx="3785417" cy="2231916"/>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17</xdr:col>
      <xdr:colOff>203771</xdr:colOff>
      <xdr:row>11</xdr:row>
      <xdr:rowOff>163212</xdr:rowOff>
    </xdr:from>
    <xdr:to>
      <xdr:col>23</xdr:col>
      <xdr:colOff>488908</xdr:colOff>
      <xdr:row>24</xdr:row>
      <xdr:rowOff>7620</xdr:rowOff>
    </xdr:to>
    <xdr:sp macro="" textlink="">
      <xdr:nvSpPr>
        <xdr:cNvPr id="42" name="Rectangle 41">
          <a:extLst>
            <a:ext uri="{FF2B5EF4-FFF2-40B4-BE49-F238E27FC236}">
              <a16:creationId xmlns:a16="http://schemas.microsoft.com/office/drawing/2014/main" id="{70C43284-045D-D2C6-D0F0-D94234922FFA}"/>
            </a:ext>
          </a:extLst>
        </xdr:cNvPr>
        <xdr:cNvSpPr/>
      </xdr:nvSpPr>
      <xdr:spPr>
        <a:xfrm>
          <a:off x="10566971" y="2174892"/>
          <a:ext cx="3942737" cy="222184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125114</xdr:colOff>
      <xdr:row>24</xdr:row>
      <xdr:rowOff>34156</xdr:rowOff>
    </xdr:from>
    <xdr:to>
      <xdr:col>9</xdr:col>
      <xdr:colOff>29252</xdr:colOff>
      <xdr:row>37</xdr:row>
      <xdr:rowOff>70546</xdr:rowOff>
    </xdr:to>
    <xdr:sp macro="" textlink="">
      <xdr:nvSpPr>
        <xdr:cNvPr id="43" name="Rectangle 42">
          <a:extLst>
            <a:ext uri="{FF2B5EF4-FFF2-40B4-BE49-F238E27FC236}">
              <a16:creationId xmlns:a16="http://schemas.microsoft.com/office/drawing/2014/main" id="{94206500-2E73-6561-F0A7-1A12698BCB4A}"/>
            </a:ext>
          </a:extLst>
        </xdr:cNvPr>
        <xdr:cNvSpPr/>
      </xdr:nvSpPr>
      <xdr:spPr>
        <a:xfrm>
          <a:off x="3165008" y="4508879"/>
          <a:ext cx="2336053" cy="2460199"/>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62670</xdr:colOff>
      <xdr:row>24</xdr:row>
      <xdr:rowOff>42264</xdr:rowOff>
    </xdr:from>
    <xdr:to>
      <xdr:col>13</xdr:col>
      <xdr:colOff>234736</xdr:colOff>
      <xdr:row>37</xdr:row>
      <xdr:rowOff>78653</xdr:rowOff>
    </xdr:to>
    <xdr:sp macro="" textlink="">
      <xdr:nvSpPr>
        <xdr:cNvPr id="44" name="Rectangle 43">
          <a:extLst>
            <a:ext uri="{FF2B5EF4-FFF2-40B4-BE49-F238E27FC236}">
              <a16:creationId xmlns:a16="http://schemas.microsoft.com/office/drawing/2014/main" id="{857D76FE-6EF7-7087-BA93-6CA633FC87F1}"/>
            </a:ext>
          </a:extLst>
        </xdr:cNvPr>
        <xdr:cNvSpPr/>
      </xdr:nvSpPr>
      <xdr:spPr>
        <a:xfrm>
          <a:off x="5534479" y="4516987"/>
          <a:ext cx="2603980" cy="2460198"/>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235729</xdr:colOff>
      <xdr:row>24</xdr:row>
      <xdr:rowOff>45719</xdr:rowOff>
    </xdr:from>
    <xdr:to>
      <xdr:col>18</xdr:col>
      <xdr:colOff>186568</xdr:colOff>
      <xdr:row>37</xdr:row>
      <xdr:rowOff>78652</xdr:rowOff>
    </xdr:to>
    <xdr:sp macro="" textlink="">
      <xdr:nvSpPr>
        <xdr:cNvPr id="45" name="Rectangle 44">
          <a:extLst>
            <a:ext uri="{FF2B5EF4-FFF2-40B4-BE49-F238E27FC236}">
              <a16:creationId xmlns:a16="http://schemas.microsoft.com/office/drawing/2014/main" id="{D0E90538-A209-1DBB-2C1D-1EE8F9F2FCF4}"/>
            </a:ext>
          </a:extLst>
        </xdr:cNvPr>
        <xdr:cNvSpPr/>
      </xdr:nvSpPr>
      <xdr:spPr>
        <a:xfrm>
          <a:off x="8160529" y="4434839"/>
          <a:ext cx="2998839" cy="2410373"/>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178462</xdr:colOff>
      <xdr:row>23</xdr:row>
      <xdr:rowOff>184098</xdr:rowOff>
    </xdr:from>
    <xdr:to>
      <xdr:col>23</xdr:col>
      <xdr:colOff>480802</xdr:colOff>
      <xdr:row>37</xdr:row>
      <xdr:rowOff>86758</xdr:rowOff>
    </xdr:to>
    <xdr:sp macro="" textlink="">
      <xdr:nvSpPr>
        <xdr:cNvPr id="46" name="Rectangle 45">
          <a:extLst>
            <a:ext uri="{FF2B5EF4-FFF2-40B4-BE49-F238E27FC236}">
              <a16:creationId xmlns:a16="http://schemas.microsoft.com/office/drawing/2014/main" id="{A96FFE6E-D550-0714-5003-37B1FE417562}"/>
            </a:ext>
          </a:extLst>
        </xdr:cNvPr>
        <xdr:cNvSpPr/>
      </xdr:nvSpPr>
      <xdr:spPr>
        <a:xfrm>
          <a:off x="11122079" y="4472375"/>
          <a:ext cx="3342234" cy="2512915"/>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223439</xdr:colOff>
      <xdr:row>7</xdr:row>
      <xdr:rowOff>78654</xdr:rowOff>
    </xdr:from>
    <xdr:to>
      <xdr:col>23</xdr:col>
      <xdr:colOff>488908</xdr:colOff>
      <xdr:row>11</xdr:row>
      <xdr:rowOff>138635</xdr:rowOff>
    </xdr:to>
    <xdr:sp macro="" textlink="">
      <xdr:nvSpPr>
        <xdr:cNvPr id="47" name="Rectangle 46">
          <a:extLst>
            <a:ext uri="{FF2B5EF4-FFF2-40B4-BE49-F238E27FC236}">
              <a16:creationId xmlns:a16="http://schemas.microsoft.com/office/drawing/2014/main" id="{F24FBF39-F00E-F73F-1BBB-E852F221CF58}"/>
            </a:ext>
          </a:extLst>
        </xdr:cNvPr>
        <xdr:cNvSpPr/>
      </xdr:nvSpPr>
      <xdr:spPr>
        <a:xfrm>
          <a:off x="11805839" y="1358814"/>
          <a:ext cx="2703869" cy="791501"/>
        </a:xfrm>
        <a:prstGeom prst="rect">
          <a:avLst/>
        </a:prstGeom>
        <a:solidFill>
          <a:schemeClr val="tx1"/>
        </a:solidFill>
        <a:ln w="5715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457200" rtl="0" eaLnBrk="1" latinLnBrk="0" hangingPunct="1">
            <a:defRPr sz="1800" kern="1200">
              <a:solidFill>
                <a:schemeClr val="lt1"/>
              </a:solidFill>
              <a:latin typeface="+mn-lt"/>
              <a:ea typeface="+mn-ea"/>
              <a:cs typeface="+mn-cs"/>
            </a:defRPr>
          </a:lvl1pPr>
          <a:lvl2pPr marL="457200" algn="l" defTabSz="457200" rtl="0" eaLnBrk="1" latinLnBrk="0" hangingPunct="1">
            <a:defRPr sz="1800" kern="1200">
              <a:solidFill>
                <a:schemeClr val="lt1"/>
              </a:solidFill>
              <a:latin typeface="+mn-lt"/>
              <a:ea typeface="+mn-ea"/>
              <a:cs typeface="+mn-cs"/>
            </a:defRPr>
          </a:lvl2pPr>
          <a:lvl3pPr marL="914400" algn="l" defTabSz="457200" rtl="0" eaLnBrk="1" latinLnBrk="0" hangingPunct="1">
            <a:defRPr sz="1800" kern="1200">
              <a:solidFill>
                <a:schemeClr val="lt1"/>
              </a:solidFill>
              <a:latin typeface="+mn-lt"/>
              <a:ea typeface="+mn-ea"/>
              <a:cs typeface="+mn-cs"/>
            </a:defRPr>
          </a:lvl3pPr>
          <a:lvl4pPr marL="1371600" algn="l" defTabSz="457200" rtl="0" eaLnBrk="1" latinLnBrk="0" hangingPunct="1">
            <a:defRPr sz="1800" kern="1200">
              <a:solidFill>
                <a:schemeClr val="lt1"/>
              </a:solidFill>
              <a:latin typeface="+mn-lt"/>
              <a:ea typeface="+mn-ea"/>
              <a:cs typeface="+mn-cs"/>
            </a:defRPr>
          </a:lvl4pPr>
          <a:lvl5pPr marL="1828800" algn="l" defTabSz="457200" rtl="0" eaLnBrk="1" latinLnBrk="0" hangingPunct="1">
            <a:defRPr sz="1800" kern="1200">
              <a:solidFill>
                <a:schemeClr val="lt1"/>
              </a:solidFill>
              <a:latin typeface="+mn-lt"/>
              <a:ea typeface="+mn-ea"/>
              <a:cs typeface="+mn-cs"/>
            </a:defRPr>
          </a:lvl5pPr>
          <a:lvl6pPr marL="2286000" algn="l" defTabSz="457200" rtl="0" eaLnBrk="1" latinLnBrk="0" hangingPunct="1">
            <a:defRPr sz="1800" kern="1200">
              <a:solidFill>
                <a:schemeClr val="lt1"/>
              </a:solidFill>
              <a:latin typeface="+mn-lt"/>
              <a:ea typeface="+mn-ea"/>
              <a:cs typeface="+mn-cs"/>
            </a:defRPr>
          </a:lvl6pPr>
          <a:lvl7pPr marL="2743200" algn="l" defTabSz="457200" rtl="0" eaLnBrk="1" latinLnBrk="0" hangingPunct="1">
            <a:defRPr sz="1800" kern="1200">
              <a:solidFill>
                <a:schemeClr val="lt1"/>
              </a:solidFill>
              <a:latin typeface="+mn-lt"/>
              <a:ea typeface="+mn-ea"/>
              <a:cs typeface="+mn-cs"/>
            </a:defRPr>
          </a:lvl7pPr>
          <a:lvl8pPr marL="3200400" algn="l" defTabSz="457200" rtl="0" eaLnBrk="1" latinLnBrk="0" hangingPunct="1">
            <a:defRPr sz="1800" kern="1200">
              <a:solidFill>
                <a:schemeClr val="lt1"/>
              </a:solidFill>
              <a:latin typeface="+mn-lt"/>
              <a:ea typeface="+mn-ea"/>
              <a:cs typeface="+mn-cs"/>
            </a:defRPr>
          </a:lvl8pPr>
          <a:lvl9pPr marL="3657600" algn="l" defTabSz="4572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5</xdr:col>
      <xdr:colOff>137160</xdr:colOff>
      <xdr:row>7</xdr:row>
      <xdr:rowOff>99060</xdr:rowOff>
    </xdr:from>
    <xdr:to>
      <xdr:col>8</xdr:col>
      <xdr:colOff>89170</xdr:colOff>
      <xdr:row>8</xdr:row>
      <xdr:rowOff>175260</xdr:rowOff>
    </xdr:to>
    <xdr:sp macro="" textlink="">
      <xdr:nvSpPr>
        <xdr:cNvPr id="48" name="TextBox 47">
          <a:extLst>
            <a:ext uri="{FF2B5EF4-FFF2-40B4-BE49-F238E27FC236}">
              <a16:creationId xmlns:a16="http://schemas.microsoft.com/office/drawing/2014/main" id="{F9B045E1-9D2E-E8D7-6195-CA5BAAA568B5}"/>
            </a:ext>
          </a:extLst>
        </xdr:cNvPr>
        <xdr:cNvSpPr txBox="1"/>
      </xdr:nvSpPr>
      <xdr:spPr>
        <a:xfrm>
          <a:off x="3177054" y="1404188"/>
          <a:ext cx="1775946" cy="262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TOTAL EMPLOYEES</a:t>
          </a:r>
        </a:p>
      </xdr:txBody>
    </xdr:sp>
    <xdr:clientData/>
  </xdr:twoCellAnchor>
  <xdr:twoCellAnchor>
    <xdr:from>
      <xdr:col>6</xdr:col>
      <xdr:colOff>30480</xdr:colOff>
      <xdr:row>9</xdr:row>
      <xdr:rowOff>60960</xdr:rowOff>
    </xdr:from>
    <xdr:to>
      <xdr:col>7</xdr:col>
      <xdr:colOff>99060</xdr:colOff>
      <xdr:row>10</xdr:row>
      <xdr:rowOff>137160</xdr:rowOff>
    </xdr:to>
    <xdr:sp macro="" textlink="KPI!A7">
      <xdr:nvSpPr>
        <xdr:cNvPr id="49" name="TextBox 48">
          <a:extLst>
            <a:ext uri="{FF2B5EF4-FFF2-40B4-BE49-F238E27FC236}">
              <a16:creationId xmlns:a16="http://schemas.microsoft.com/office/drawing/2014/main" id="{7BD46A3E-F665-F255-84C0-000485459871}"/>
            </a:ext>
          </a:extLst>
        </xdr:cNvPr>
        <xdr:cNvSpPr txBox="1"/>
      </xdr:nvSpPr>
      <xdr:spPr>
        <a:xfrm>
          <a:off x="3688080" y="1706880"/>
          <a:ext cx="678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1828DEE-C751-4FB1-874F-A46DA01D2E03}" type="TxLink">
            <a:rPr lang="en-US" sz="1800" b="1" i="0" u="none" strike="noStrike">
              <a:solidFill>
                <a:schemeClr val="bg1">
                  <a:lumMod val="95000"/>
                </a:schemeClr>
              </a:solidFill>
              <a:latin typeface="Calibri"/>
              <a:ea typeface="Calibri"/>
              <a:cs typeface="Calibri"/>
            </a:rPr>
            <a:pPr algn="ctr"/>
            <a:t>1470</a:t>
          </a:fld>
          <a:endParaRPr lang="en-IN" sz="1800" b="1">
            <a:solidFill>
              <a:schemeClr val="bg1">
                <a:lumMod val="95000"/>
              </a:schemeClr>
            </a:solidFill>
          </a:endParaRPr>
        </a:p>
      </xdr:txBody>
    </xdr:sp>
    <xdr:clientData/>
  </xdr:twoCellAnchor>
  <xdr:twoCellAnchor>
    <xdr:from>
      <xdr:col>8</xdr:col>
      <xdr:colOff>15240</xdr:colOff>
      <xdr:row>7</xdr:row>
      <xdr:rowOff>114300</xdr:rowOff>
    </xdr:from>
    <xdr:to>
      <xdr:col>11</xdr:col>
      <xdr:colOff>38100</xdr:colOff>
      <xdr:row>9</xdr:row>
      <xdr:rowOff>7620</xdr:rowOff>
    </xdr:to>
    <xdr:sp macro="" textlink="">
      <xdr:nvSpPr>
        <xdr:cNvPr id="53" name="TextBox 52">
          <a:extLst>
            <a:ext uri="{FF2B5EF4-FFF2-40B4-BE49-F238E27FC236}">
              <a16:creationId xmlns:a16="http://schemas.microsoft.com/office/drawing/2014/main" id="{B1BD72B1-CABD-7EE3-6ED2-EEC90C2A7902}"/>
            </a:ext>
          </a:extLst>
        </xdr:cNvPr>
        <xdr:cNvSpPr txBox="1"/>
      </xdr:nvSpPr>
      <xdr:spPr>
        <a:xfrm>
          <a:off x="4892040" y="1394460"/>
          <a:ext cx="1851660" cy="259080"/>
        </a:xfrm>
        <a:prstGeom prst="rect">
          <a:avLst/>
        </a:prstGeom>
        <a:noFill/>
        <a:ln w="6350"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accent4">
                  <a:lumMod val="60000"/>
                  <a:lumOff val="40000"/>
                </a:schemeClr>
              </a:solidFill>
              <a:latin typeface="Bahnschrift SemiBold" panose="020B0502040204020203" pitchFamily="34" charset="0"/>
            </a:rPr>
            <a:t>ATTRITION</a:t>
          </a:r>
        </a:p>
      </xdr:txBody>
    </xdr:sp>
    <xdr:clientData/>
  </xdr:twoCellAnchor>
  <xdr:twoCellAnchor>
    <xdr:from>
      <xdr:col>9</xdr:col>
      <xdr:colOff>411480</xdr:colOff>
      <xdr:row>9</xdr:row>
      <xdr:rowOff>60960</xdr:rowOff>
    </xdr:from>
    <xdr:to>
      <xdr:col>10</xdr:col>
      <xdr:colOff>480060</xdr:colOff>
      <xdr:row>10</xdr:row>
      <xdr:rowOff>137160</xdr:rowOff>
    </xdr:to>
    <xdr:sp macro="" textlink="KPI!B7">
      <xdr:nvSpPr>
        <xdr:cNvPr id="54" name="TextBox 53">
          <a:extLst>
            <a:ext uri="{FF2B5EF4-FFF2-40B4-BE49-F238E27FC236}">
              <a16:creationId xmlns:a16="http://schemas.microsoft.com/office/drawing/2014/main" id="{44A30759-310C-A84E-B926-D62DA441648F}"/>
            </a:ext>
          </a:extLst>
        </xdr:cNvPr>
        <xdr:cNvSpPr txBox="1"/>
      </xdr:nvSpPr>
      <xdr:spPr>
        <a:xfrm>
          <a:off x="5897880" y="1706880"/>
          <a:ext cx="678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B21B858-3D46-4176-A31C-C45B1118F750}" type="TxLink">
            <a:rPr lang="en-US" sz="1800" b="1" i="0" u="none" strike="noStrike">
              <a:solidFill>
                <a:schemeClr val="bg1">
                  <a:lumMod val="95000"/>
                </a:schemeClr>
              </a:solidFill>
              <a:latin typeface="Calibri"/>
              <a:ea typeface="Calibri"/>
              <a:cs typeface="Calibri"/>
            </a:rPr>
            <a:pPr algn="ctr"/>
            <a:t>237</a:t>
          </a:fld>
          <a:endParaRPr lang="en-IN" sz="1800" b="1">
            <a:solidFill>
              <a:schemeClr val="bg1">
                <a:lumMod val="95000"/>
              </a:schemeClr>
            </a:solidFill>
          </a:endParaRPr>
        </a:p>
      </xdr:txBody>
    </xdr:sp>
    <xdr:clientData/>
  </xdr:twoCellAnchor>
  <xdr:twoCellAnchor>
    <xdr:from>
      <xdr:col>12</xdr:col>
      <xdr:colOff>205740</xdr:colOff>
      <xdr:row>7</xdr:row>
      <xdr:rowOff>114300</xdr:rowOff>
    </xdr:from>
    <xdr:to>
      <xdr:col>15</xdr:col>
      <xdr:colOff>228600</xdr:colOff>
      <xdr:row>9</xdr:row>
      <xdr:rowOff>7620</xdr:rowOff>
    </xdr:to>
    <xdr:sp macro="" textlink="">
      <xdr:nvSpPr>
        <xdr:cNvPr id="55" name="TextBox 54">
          <a:extLst>
            <a:ext uri="{FF2B5EF4-FFF2-40B4-BE49-F238E27FC236}">
              <a16:creationId xmlns:a16="http://schemas.microsoft.com/office/drawing/2014/main" id="{E02B6516-A33E-CA15-B902-D8FA1404E724}"/>
            </a:ext>
          </a:extLst>
        </xdr:cNvPr>
        <xdr:cNvSpPr txBox="1"/>
      </xdr:nvSpPr>
      <xdr:spPr>
        <a:xfrm>
          <a:off x="7520940" y="1394460"/>
          <a:ext cx="1851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ACTIVE</a:t>
          </a:r>
          <a:r>
            <a:rPr lang="en-IN" sz="1400" b="1" baseline="0">
              <a:solidFill>
                <a:schemeClr val="accent4">
                  <a:lumMod val="60000"/>
                  <a:lumOff val="40000"/>
                </a:schemeClr>
              </a:solidFill>
              <a:latin typeface="Bahnschrift SemiBold" panose="020B0502040204020203" pitchFamily="34" charset="0"/>
            </a:rPr>
            <a:t> EMPLOYEES</a:t>
          </a:r>
          <a:endParaRPr lang="en-IN" sz="1400" b="1">
            <a:solidFill>
              <a:schemeClr val="accent4">
                <a:lumMod val="60000"/>
                <a:lumOff val="40000"/>
              </a:schemeClr>
            </a:solidFill>
            <a:latin typeface="Bahnschrift SemiBold" panose="020B0502040204020203" pitchFamily="34" charset="0"/>
          </a:endParaRPr>
        </a:p>
      </xdr:txBody>
    </xdr:sp>
    <xdr:clientData/>
  </xdr:twoCellAnchor>
  <xdr:twoCellAnchor>
    <xdr:from>
      <xdr:col>13</xdr:col>
      <xdr:colOff>106680</xdr:colOff>
      <xdr:row>9</xdr:row>
      <xdr:rowOff>68580</xdr:rowOff>
    </xdr:from>
    <xdr:to>
      <xdr:col>14</xdr:col>
      <xdr:colOff>175260</xdr:colOff>
      <xdr:row>10</xdr:row>
      <xdr:rowOff>144780</xdr:rowOff>
    </xdr:to>
    <xdr:sp macro="" textlink="KPI!D7">
      <xdr:nvSpPr>
        <xdr:cNvPr id="56" name="TextBox 55">
          <a:extLst>
            <a:ext uri="{FF2B5EF4-FFF2-40B4-BE49-F238E27FC236}">
              <a16:creationId xmlns:a16="http://schemas.microsoft.com/office/drawing/2014/main" id="{E11BBA21-2761-2F7C-17FE-EE06610DA443}"/>
            </a:ext>
          </a:extLst>
        </xdr:cNvPr>
        <xdr:cNvSpPr txBox="1"/>
      </xdr:nvSpPr>
      <xdr:spPr>
        <a:xfrm>
          <a:off x="8031480" y="1714500"/>
          <a:ext cx="678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68B2BB-11F6-482C-A986-44A0B7173143}" type="TxLink">
            <a:rPr lang="en-US" sz="1800" b="1" i="0" u="none" strike="noStrike">
              <a:solidFill>
                <a:schemeClr val="bg1"/>
              </a:solidFill>
              <a:latin typeface="Calibri"/>
              <a:ea typeface="Calibri"/>
              <a:cs typeface="Calibri"/>
            </a:rPr>
            <a:pPr algn="ctr"/>
            <a:t>1233</a:t>
          </a:fld>
          <a:endParaRPr lang="en-IN" sz="1800" b="1">
            <a:solidFill>
              <a:schemeClr val="bg1"/>
            </a:solidFill>
          </a:endParaRPr>
        </a:p>
      </xdr:txBody>
    </xdr:sp>
    <xdr:clientData/>
  </xdr:twoCellAnchor>
  <xdr:twoCellAnchor>
    <xdr:from>
      <xdr:col>15</xdr:col>
      <xdr:colOff>571500</xdr:colOff>
      <xdr:row>7</xdr:row>
      <xdr:rowOff>68580</xdr:rowOff>
    </xdr:from>
    <xdr:to>
      <xdr:col>18</xdr:col>
      <xdr:colOff>594360</xdr:colOff>
      <xdr:row>8</xdr:row>
      <xdr:rowOff>144780</xdr:rowOff>
    </xdr:to>
    <xdr:sp macro="" textlink="">
      <xdr:nvSpPr>
        <xdr:cNvPr id="57" name="TextBox 56">
          <a:extLst>
            <a:ext uri="{FF2B5EF4-FFF2-40B4-BE49-F238E27FC236}">
              <a16:creationId xmlns:a16="http://schemas.microsoft.com/office/drawing/2014/main" id="{9B243C17-A9DC-F4BE-C3E5-2550FFB6F7D5}"/>
            </a:ext>
          </a:extLst>
        </xdr:cNvPr>
        <xdr:cNvSpPr txBox="1"/>
      </xdr:nvSpPr>
      <xdr:spPr>
        <a:xfrm>
          <a:off x="9715500" y="1348740"/>
          <a:ext cx="18516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ATTRITION</a:t>
          </a:r>
          <a:r>
            <a:rPr lang="en-IN" sz="1400" b="1" baseline="0">
              <a:solidFill>
                <a:schemeClr val="accent4">
                  <a:lumMod val="60000"/>
                  <a:lumOff val="40000"/>
                </a:schemeClr>
              </a:solidFill>
              <a:latin typeface="Bahnschrift SemiBold" panose="020B0502040204020203" pitchFamily="34" charset="0"/>
            </a:rPr>
            <a:t> RATE</a:t>
          </a:r>
          <a:endParaRPr lang="en-IN" sz="1400" b="1">
            <a:solidFill>
              <a:schemeClr val="accent4">
                <a:lumMod val="60000"/>
                <a:lumOff val="40000"/>
              </a:schemeClr>
            </a:solidFill>
            <a:latin typeface="Bahnschrift SemiBold" panose="020B0502040204020203" pitchFamily="34" charset="0"/>
          </a:endParaRPr>
        </a:p>
      </xdr:txBody>
    </xdr:sp>
    <xdr:clientData/>
  </xdr:twoCellAnchor>
  <xdr:twoCellAnchor>
    <xdr:from>
      <xdr:col>16</xdr:col>
      <xdr:colOff>335280</xdr:colOff>
      <xdr:row>9</xdr:row>
      <xdr:rowOff>60960</xdr:rowOff>
    </xdr:from>
    <xdr:to>
      <xdr:col>17</xdr:col>
      <xdr:colOff>571500</xdr:colOff>
      <xdr:row>11</xdr:row>
      <xdr:rowOff>7620</xdr:rowOff>
    </xdr:to>
    <xdr:sp macro="" textlink="KPI!E7">
      <xdr:nvSpPr>
        <xdr:cNvPr id="58" name="TextBox 57">
          <a:extLst>
            <a:ext uri="{FF2B5EF4-FFF2-40B4-BE49-F238E27FC236}">
              <a16:creationId xmlns:a16="http://schemas.microsoft.com/office/drawing/2014/main" id="{9B57A9CB-4F9F-FFD3-2632-2C458E6B1A91}"/>
            </a:ext>
          </a:extLst>
        </xdr:cNvPr>
        <xdr:cNvSpPr txBox="1"/>
      </xdr:nvSpPr>
      <xdr:spPr>
        <a:xfrm>
          <a:off x="10088880" y="1706880"/>
          <a:ext cx="84582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653ECF-3B5D-4FA4-8226-9A42A3705EF4}" type="TxLink">
            <a:rPr lang="en-US" sz="1800" b="1" i="0" u="none" strike="noStrike">
              <a:solidFill>
                <a:schemeClr val="bg1"/>
              </a:solidFill>
              <a:latin typeface="Calibri"/>
              <a:ea typeface="Calibri"/>
              <a:cs typeface="Calibri"/>
            </a:rPr>
            <a:pPr algn="ctr"/>
            <a:t>16.12%</a:t>
          </a:fld>
          <a:endParaRPr lang="en-IN" sz="1800" b="1">
            <a:solidFill>
              <a:schemeClr val="bg1"/>
            </a:solidFill>
          </a:endParaRPr>
        </a:p>
      </xdr:txBody>
    </xdr:sp>
    <xdr:clientData/>
  </xdr:twoCellAnchor>
  <xdr:twoCellAnchor>
    <xdr:from>
      <xdr:col>19</xdr:col>
      <xdr:colOff>228600</xdr:colOff>
      <xdr:row>7</xdr:row>
      <xdr:rowOff>76200</xdr:rowOff>
    </xdr:from>
    <xdr:to>
      <xdr:col>22</xdr:col>
      <xdr:colOff>594360</xdr:colOff>
      <xdr:row>9</xdr:row>
      <xdr:rowOff>38100</xdr:rowOff>
    </xdr:to>
    <xdr:sp macro="" textlink="">
      <xdr:nvSpPr>
        <xdr:cNvPr id="59" name="TextBox 58">
          <a:extLst>
            <a:ext uri="{FF2B5EF4-FFF2-40B4-BE49-F238E27FC236}">
              <a16:creationId xmlns:a16="http://schemas.microsoft.com/office/drawing/2014/main" id="{1C383BE6-464C-2E0C-BEC6-367A53C47BEE}"/>
            </a:ext>
          </a:extLst>
        </xdr:cNvPr>
        <xdr:cNvSpPr txBox="1"/>
      </xdr:nvSpPr>
      <xdr:spPr>
        <a:xfrm>
          <a:off x="11811000" y="1356360"/>
          <a:ext cx="219456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solidFill>
                <a:schemeClr val="accent4">
                  <a:lumMod val="60000"/>
                  <a:lumOff val="40000"/>
                </a:schemeClr>
              </a:solidFill>
              <a:latin typeface="Bahnschrift SemiBold" panose="020B0502040204020203" pitchFamily="34" charset="0"/>
            </a:rPr>
            <a:t>AVG</a:t>
          </a:r>
          <a:r>
            <a:rPr lang="en-IN" sz="1600" b="1" baseline="0">
              <a:solidFill>
                <a:schemeClr val="accent4">
                  <a:lumMod val="60000"/>
                  <a:lumOff val="40000"/>
                </a:schemeClr>
              </a:solidFill>
              <a:latin typeface="Bahnschrift SemiBold" panose="020B0502040204020203" pitchFamily="34" charset="0"/>
            </a:rPr>
            <a:t> AGE</a:t>
          </a:r>
          <a:endParaRPr lang="en-IN" sz="1600" b="1">
            <a:solidFill>
              <a:schemeClr val="accent4">
                <a:lumMod val="60000"/>
                <a:lumOff val="40000"/>
              </a:schemeClr>
            </a:solidFill>
            <a:latin typeface="Bahnschrift SemiBold" panose="020B0502040204020203" pitchFamily="34" charset="0"/>
          </a:endParaRPr>
        </a:p>
      </xdr:txBody>
    </xdr:sp>
    <xdr:clientData/>
  </xdr:twoCellAnchor>
  <xdr:twoCellAnchor>
    <xdr:from>
      <xdr:col>20</xdr:col>
      <xdr:colOff>541020</xdr:colOff>
      <xdr:row>9</xdr:row>
      <xdr:rowOff>68580</xdr:rowOff>
    </xdr:from>
    <xdr:to>
      <xdr:col>22</xdr:col>
      <xdr:colOff>0</xdr:colOff>
      <xdr:row>10</xdr:row>
      <xdr:rowOff>144780</xdr:rowOff>
    </xdr:to>
    <xdr:sp macro="" textlink="KPI!C7">
      <xdr:nvSpPr>
        <xdr:cNvPr id="60" name="TextBox 59">
          <a:extLst>
            <a:ext uri="{FF2B5EF4-FFF2-40B4-BE49-F238E27FC236}">
              <a16:creationId xmlns:a16="http://schemas.microsoft.com/office/drawing/2014/main" id="{5D04135B-EA5E-158E-E8FB-DEC7539EEE8A}"/>
            </a:ext>
          </a:extLst>
        </xdr:cNvPr>
        <xdr:cNvSpPr txBox="1"/>
      </xdr:nvSpPr>
      <xdr:spPr>
        <a:xfrm>
          <a:off x="12733020" y="1714500"/>
          <a:ext cx="6781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902336-609C-439E-8991-197645DEE22C}" type="TxLink">
            <a:rPr lang="en-US" sz="1800" b="1" i="0" u="none" strike="noStrike">
              <a:solidFill>
                <a:schemeClr val="bg1"/>
              </a:solidFill>
              <a:latin typeface="Calibri"/>
              <a:ea typeface="Calibri"/>
              <a:cs typeface="Calibri"/>
            </a:rPr>
            <a:pPr algn="ctr"/>
            <a:t>37</a:t>
          </a:fld>
          <a:endParaRPr lang="en-IN" sz="1800" b="1">
            <a:solidFill>
              <a:schemeClr val="bg1"/>
            </a:solidFill>
          </a:endParaRPr>
        </a:p>
      </xdr:txBody>
    </xdr:sp>
    <xdr:clientData/>
  </xdr:twoCellAnchor>
  <xdr:twoCellAnchor>
    <xdr:from>
      <xdr:col>6</xdr:col>
      <xdr:colOff>594360</xdr:colOff>
      <xdr:row>3</xdr:row>
      <xdr:rowOff>167640</xdr:rowOff>
    </xdr:from>
    <xdr:to>
      <xdr:col>16</xdr:col>
      <xdr:colOff>335280</xdr:colOff>
      <xdr:row>6</xdr:row>
      <xdr:rowOff>175260</xdr:rowOff>
    </xdr:to>
    <xdr:sp macro="" textlink="">
      <xdr:nvSpPr>
        <xdr:cNvPr id="63" name="TextBox 62">
          <a:extLst>
            <a:ext uri="{FF2B5EF4-FFF2-40B4-BE49-F238E27FC236}">
              <a16:creationId xmlns:a16="http://schemas.microsoft.com/office/drawing/2014/main" id="{CF26A54B-6A3A-C1ED-43A2-E7EEAF9422E6}"/>
            </a:ext>
          </a:extLst>
        </xdr:cNvPr>
        <xdr:cNvSpPr txBox="1"/>
      </xdr:nvSpPr>
      <xdr:spPr>
        <a:xfrm>
          <a:off x="4251960" y="716280"/>
          <a:ext cx="5836920" cy="556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4">
                  <a:lumMod val="60000"/>
                  <a:lumOff val="40000"/>
                </a:schemeClr>
              </a:solidFill>
              <a:latin typeface="Arial Black" panose="020B0A04020102020204" pitchFamily="34" charset="0"/>
            </a:rPr>
            <a:t>HR  ANALYTICS  DASHBOARD</a:t>
          </a:r>
        </a:p>
      </xdr:txBody>
    </xdr:sp>
    <xdr:clientData/>
  </xdr:twoCellAnchor>
  <xdr:twoCellAnchor>
    <xdr:from>
      <xdr:col>18</xdr:col>
      <xdr:colOff>40106</xdr:colOff>
      <xdr:row>3</xdr:row>
      <xdr:rowOff>76200</xdr:rowOff>
    </xdr:from>
    <xdr:to>
      <xdr:col>22</xdr:col>
      <xdr:colOff>423971</xdr:colOff>
      <xdr:row>7</xdr:row>
      <xdr:rowOff>22860</xdr:rowOff>
    </xdr:to>
    <xdr:sp macro="" textlink="">
      <xdr:nvSpPr>
        <xdr:cNvPr id="64" name="TextBox 63">
          <a:extLst>
            <a:ext uri="{FF2B5EF4-FFF2-40B4-BE49-F238E27FC236}">
              <a16:creationId xmlns:a16="http://schemas.microsoft.com/office/drawing/2014/main" id="{7D6CDB23-7DEA-13C5-6BEC-D152F8F5D544}"/>
            </a:ext>
          </a:extLst>
        </xdr:cNvPr>
        <xdr:cNvSpPr txBox="1"/>
      </xdr:nvSpPr>
      <xdr:spPr>
        <a:xfrm>
          <a:off x="10971655" y="626215"/>
          <a:ext cx="2813098" cy="680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4">
                  <a:lumMod val="60000"/>
                  <a:lumOff val="40000"/>
                </a:schemeClr>
              </a:solidFill>
              <a:latin typeface="Arial Black" panose="020B0A04020102020204" pitchFamily="34" charset="0"/>
            </a:rPr>
            <a:t>JOB SATISFACTION RATEING          </a:t>
          </a:r>
        </a:p>
      </xdr:txBody>
    </xdr:sp>
    <xdr:clientData/>
  </xdr:twoCellAnchor>
  <xdr:twoCellAnchor>
    <xdr:from>
      <xdr:col>5</xdr:col>
      <xdr:colOff>51232</xdr:colOff>
      <xdr:row>17</xdr:row>
      <xdr:rowOff>142510</xdr:rowOff>
    </xdr:from>
    <xdr:to>
      <xdr:col>7</xdr:col>
      <xdr:colOff>0</xdr:colOff>
      <xdr:row>23</xdr:row>
      <xdr:rowOff>113489</xdr:rowOff>
    </xdr:to>
    <xdr:graphicFrame macro="">
      <xdr:nvGraphicFramePr>
        <xdr:cNvPr id="67" name="Chart 66">
          <a:extLst>
            <a:ext uri="{FF2B5EF4-FFF2-40B4-BE49-F238E27FC236}">
              <a16:creationId xmlns:a16="http://schemas.microsoft.com/office/drawing/2014/main" id="{70AE5D84-58FB-4946-B702-2B4E5DEF1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282103</xdr:colOff>
      <xdr:row>17</xdr:row>
      <xdr:rowOff>113488</xdr:rowOff>
    </xdr:from>
    <xdr:to>
      <xdr:col>11</xdr:col>
      <xdr:colOff>583660</xdr:colOff>
      <xdr:row>23</xdr:row>
      <xdr:rowOff>72956</xdr:rowOff>
    </xdr:to>
    <xdr:graphicFrame macro="">
      <xdr:nvGraphicFramePr>
        <xdr:cNvPr id="68" name="Chart 67">
          <a:extLst>
            <a:ext uri="{FF2B5EF4-FFF2-40B4-BE49-F238E27FC236}">
              <a16:creationId xmlns:a16="http://schemas.microsoft.com/office/drawing/2014/main" id="{61E57BE7-6744-44C6-9334-5627640F1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533887</xdr:colOff>
      <xdr:row>14</xdr:row>
      <xdr:rowOff>149646</xdr:rowOff>
    </xdr:from>
    <xdr:to>
      <xdr:col>9</xdr:col>
      <xdr:colOff>267511</xdr:colOff>
      <xdr:row>17</xdr:row>
      <xdr:rowOff>178341</xdr:rowOff>
    </xdr:to>
    <mc:AlternateContent xmlns:mc="http://schemas.openxmlformats.org/markup-compatibility/2006" xmlns:a14="http://schemas.microsoft.com/office/drawing/2010/main">
      <mc:Choice Requires="a14">
        <xdr:graphicFrame macro="">
          <xdr:nvGraphicFramePr>
            <xdr:cNvPr id="70" name="Gender 3">
              <a:extLst>
                <a:ext uri="{FF2B5EF4-FFF2-40B4-BE49-F238E27FC236}">
                  <a16:creationId xmlns:a16="http://schemas.microsoft.com/office/drawing/2014/main" id="{98DE3D5C-F8B7-49F5-9C3E-8E6114D92AD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4181759" y="2759901"/>
              <a:ext cx="1557561" cy="5880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371596</xdr:colOff>
      <xdr:row>12</xdr:row>
      <xdr:rowOff>59987</xdr:rowOff>
    </xdr:from>
    <xdr:to>
      <xdr:col>11</xdr:col>
      <xdr:colOff>8106</xdr:colOff>
      <xdr:row>14</xdr:row>
      <xdr:rowOff>120947</xdr:rowOff>
    </xdr:to>
    <xdr:sp macro="" textlink="">
      <xdr:nvSpPr>
        <xdr:cNvPr id="4" name="TextBox 3">
          <a:extLst>
            <a:ext uri="{FF2B5EF4-FFF2-40B4-BE49-F238E27FC236}">
              <a16:creationId xmlns:a16="http://schemas.microsoft.com/office/drawing/2014/main" id="{58DA63E5-486F-48A8-105A-CFCD1CACB8B2}"/>
            </a:ext>
          </a:extLst>
        </xdr:cNvPr>
        <xdr:cNvSpPr txBox="1"/>
      </xdr:nvSpPr>
      <xdr:spPr>
        <a:xfrm>
          <a:off x="3411490" y="2297349"/>
          <a:ext cx="3284382" cy="433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60000"/>
                  <a:lumOff val="40000"/>
                </a:schemeClr>
              </a:solidFill>
              <a:latin typeface="Bahnschrift SemiBold" panose="020B0502040204020203" pitchFamily="34" charset="0"/>
            </a:rPr>
            <a:t>Total</a:t>
          </a:r>
          <a:r>
            <a:rPr lang="en-IN" sz="1800" b="1" baseline="0">
              <a:solidFill>
                <a:schemeClr val="accent4">
                  <a:lumMod val="60000"/>
                  <a:lumOff val="40000"/>
                </a:schemeClr>
              </a:solidFill>
              <a:latin typeface="Bahnschrift SemiBold" panose="020B0502040204020203" pitchFamily="34" charset="0"/>
            </a:rPr>
            <a:t> Employee By Gender</a:t>
          </a:r>
          <a:endParaRPr lang="en-IN" sz="1800" b="1">
            <a:solidFill>
              <a:schemeClr val="accent4">
                <a:lumMod val="60000"/>
                <a:lumOff val="40000"/>
              </a:schemeClr>
            </a:solidFill>
            <a:latin typeface="Bahnschrift SemiBold" panose="020B0502040204020203" pitchFamily="34" charset="0"/>
          </a:endParaRPr>
        </a:p>
      </xdr:txBody>
    </xdr:sp>
    <xdr:clientData/>
  </xdr:twoCellAnchor>
  <xdr:twoCellAnchor>
    <xdr:from>
      <xdr:col>22</xdr:col>
      <xdr:colOff>142694</xdr:colOff>
      <xdr:row>3</xdr:row>
      <xdr:rowOff>94305</xdr:rowOff>
    </xdr:from>
    <xdr:to>
      <xdr:col>23</xdr:col>
      <xdr:colOff>348574</xdr:colOff>
      <xdr:row>7</xdr:row>
      <xdr:rowOff>105383</xdr:rowOff>
    </xdr:to>
    <xdr:graphicFrame macro="">
      <xdr:nvGraphicFramePr>
        <xdr:cNvPr id="11" name="Chart 10">
          <a:extLst>
            <a:ext uri="{FF2B5EF4-FFF2-40B4-BE49-F238E27FC236}">
              <a16:creationId xmlns:a16="http://schemas.microsoft.com/office/drawing/2014/main" id="{36531825-FBFB-4F19-97A5-B5C64B09A0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422717</xdr:colOff>
      <xdr:row>8</xdr:row>
      <xdr:rowOff>68922</xdr:rowOff>
    </xdr:from>
    <xdr:to>
      <xdr:col>8</xdr:col>
      <xdr:colOff>357782</xdr:colOff>
      <xdr:row>11</xdr:row>
      <xdr:rowOff>64306</xdr:rowOff>
    </xdr:to>
    <xdr:pic>
      <xdr:nvPicPr>
        <xdr:cNvPr id="3" name="Picture 2">
          <a:extLst>
            <a:ext uri="{FF2B5EF4-FFF2-40B4-BE49-F238E27FC236}">
              <a16:creationId xmlns:a16="http://schemas.microsoft.com/office/drawing/2014/main" id="{EEFB8573-663F-0404-191C-DD01A2BBADF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678568" y="1560496"/>
          <a:ext cx="543044" cy="554725"/>
        </a:xfrm>
        <a:prstGeom prst="rect">
          <a:avLst/>
        </a:prstGeom>
      </xdr:spPr>
    </xdr:pic>
    <xdr:clientData/>
  </xdr:twoCellAnchor>
  <xdr:twoCellAnchor editAs="oneCell">
    <xdr:from>
      <xdr:col>11</xdr:col>
      <xdr:colOff>103483</xdr:colOff>
      <xdr:row>7</xdr:row>
      <xdr:rowOff>65854</xdr:rowOff>
    </xdr:from>
    <xdr:to>
      <xdr:col>12</xdr:col>
      <xdr:colOff>178741</xdr:colOff>
      <xdr:row>11</xdr:row>
      <xdr:rowOff>37631</xdr:rowOff>
    </xdr:to>
    <xdr:pic>
      <xdr:nvPicPr>
        <xdr:cNvPr id="6" name="Picture 5">
          <a:extLst>
            <a:ext uri="{FF2B5EF4-FFF2-40B4-BE49-F238E27FC236}">
              <a16:creationId xmlns:a16="http://schemas.microsoft.com/office/drawing/2014/main" id="{A71B9414-F950-F367-EF4D-DF27DBFCF37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829779" y="1317039"/>
          <a:ext cx="686740" cy="686740"/>
        </a:xfrm>
        <a:prstGeom prst="rect">
          <a:avLst/>
        </a:prstGeom>
      </xdr:spPr>
    </xdr:pic>
    <xdr:clientData/>
  </xdr:twoCellAnchor>
  <xdr:twoCellAnchor editAs="oneCell">
    <xdr:from>
      <xdr:col>7</xdr:col>
      <xdr:colOff>23720</xdr:colOff>
      <xdr:row>18</xdr:row>
      <xdr:rowOff>162127</xdr:rowOff>
    </xdr:from>
    <xdr:to>
      <xdr:col>8</xdr:col>
      <xdr:colOff>89571</xdr:colOff>
      <xdr:row>22</xdr:row>
      <xdr:rowOff>116792</xdr:rowOff>
    </xdr:to>
    <xdr:pic>
      <xdr:nvPicPr>
        <xdr:cNvPr id="13" name="Picture 12">
          <a:extLst>
            <a:ext uri="{FF2B5EF4-FFF2-40B4-BE49-F238E27FC236}">
              <a16:creationId xmlns:a16="http://schemas.microsoft.com/office/drawing/2014/main" id="{074F9B5E-C853-6475-5993-EBE6BED469A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4279571" y="3518170"/>
          <a:ext cx="673830" cy="700452"/>
        </a:xfrm>
        <a:prstGeom prst="rect">
          <a:avLst/>
        </a:prstGeom>
      </xdr:spPr>
    </xdr:pic>
    <xdr:clientData/>
  </xdr:twoCellAnchor>
  <xdr:twoCellAnchor editAs="oneCell">
    <xdr:from>
      <xdr:col>8</xdr:col>
      <xdr:colOff>114491</xdr:colOff>
      <xdr:row>18</xdr:row>
      <xdr:rowOff>100579</xdr:rowOff>
    </xdr:from>
    <xdr:to>
      <xdr:col>9</xdr:col>
      <xdr:colOff>255603</xdr:colOff>
      <xdr:row>22</xdr:row>
      <xdr:rowOff>145915</xdr:rowOff>
    </xdr:to>
    <xdr:pic>
      <xdr:nvPicPr>
        <xdr:cNvPr id="15" name="Picture 14">
          <a:extLst>
            <a:ext uri="{FF2B5EF4-FFF2-40B4-BE49-F238E27FC236}">
              <a16:creationId xmlns:a16="http://schemas.microsoft.com/office/drawing/2014/main" id="{A52814DC-0E06-49A2-663C-0E173E0D66F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978321" y="3456622"/>
          <a:ext cx="749091" cy="791123"/>
        </a:xfrm>
        <a:prstGeom prst="rect">
          <a:avLst/>
        </a:prstGeom>
      </xdr:spPr>
    </xdr:pic>
    <xdr:clientData/>
  </xdr:twoCellAnchor>
  <xdr:twoCellAnchor editAs="oneCell">
    <xdr:from>
      <xdr:col>15</xdr:col>
      <xdr:colOff>61950</xdr:colOff>
      <xdr:row>8</xdr:row>
      <xdr:rowOff>79462</xdr:rowOff>
    </xdr:from>
    <xdr:to>
      <xdr:col>15</xdr:col>
      <xdr:colOff>588763</xdr:colOff>
      <xdr:row>11</xdr:row>
      <xdr:rowOff>70053</xdr:rowOff>
    </xdr:to>
    <xdr:pic>
      <xdr:nvPicPr>
        <xdr:cNvPr id="17" name="Picture 16">
          <a:extLst>
            <a:ext uri="{FF2B5EF4-FFF2-40B4-BE49-F238E27FC236}">
              <a16:creationId xmlns:a16="http://schemas.microsoft.com/office/drawing/2014/main" id="{F34D81FA-E64D-6BEF-2DDD-74D6AD33ECE7}"/>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181631" y="1571036"/>
          <a:ext cx="526813" cy="549932"/>
        </a:xfrm>
        <a:prstGeom prst="rect">
          <a:avLst/>
        </a:prstGeom>
      </xdr:spPr>
    </xdr:pic>
    <xdr:clientData/>
  </xdr:twoCellAnchor>
  <xdr:twoCellAnchor editAs="oneCell">
    <xdr:from>
      <xdr:col>17</xdr:col>
      <xdr:colOff>98602</xdr:colOff>
      <xdr:row>3</xdr:row>
      <xdr:rowOff>152642</xdr:rowOff>
    </xdr:from>
    <xdr:to>
      <xdr:col>18</xdr:col>
      <xdr:colOff>11460</xdr:colOff>
      <xdr:row>6</xdr:row>
      <xdr:rowOff>138931</xdr:rowOff>
    </xdr:to>
    <xdr:pic>
      <xdr:nvPicPr>
        <xdr:cNvPr id="19" name="Picture 18">
          <a:extLst>
            <a:ext uri="{FF2B5EF4-FFF2-40B4-BE49-F238E27FC236}">
              <a16:creationId xmlns:a16="http://schemas.microsoft.com/office/drawing/2014/main" id="{4FD3F109-8298-D375-BD32-B471F22CFF7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422843" y="702657"/>
          <a:ext cx="520166" cy="536304"/>
        </a:xfrm>
        <a:prstGeom prst="rect">
          <a:avLst/>
        </a:prstGeom>
      </xdr:spPr>
    </xdr:pic>
    <xdr:clientData/>
  </xdr:twoCellAnchor>
  <xdr:twoCellAnchor editAs="oneCell">
    <xdr:from>
      <xdr:col>18</xdr:col>
      <xdr:colOff>226979</xdr:colOff>
      <xdr:row>8</xdr:row>
      <xdr:rowOff>56746</xdr:rowOff>
    </xdr:from>
    <xdr:to>
      <xdr:col>19</xdr:col>
      <xdr:colOff>178341</xdr:colOff>
      <xdr:row>11</xdr:row>
      <xdr:rowOff>56746</xdr:rowOff>
    </xdr:to>
    <xdr:pic>
      <xdr:nvPicPr>
        <xdr:cNvPr id="21" name="Picture 20">
          <a:extLst>
            <a:ext uri="{FF2B5EF4-FFF2-40B4-BE49-F238E27FC236}">
              <a16:creationId xmlns:a16="http://schemas.microsoft.com/office/drawing/2014/main" id="{7C525B5D-1CC1-53F4-34E2-1B18E2B2A382}"/>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170596" y="1548320"/>
          <a:ext cx="559341" cy="559341"/>
        </a:xfrm>
        <a:prstGeom prst="rect">
          <a:avLst/>
        </a:prstGeom>
      </xdr:spPr>
    </xdr:pic>
    <xdr:clientData/>
  </xdr:twoCellAnchor>
  <xdr:twoCellAnchor editAs="oneCell">
    <xdr:from>
      <xdr:col>22</xdr:col>
      <xdr:colOff>381000</xdr:colOff>
      <xdr:row>8</xdr:row>
      <xdr:rowOff>32426</xdr:rowOff>
    </xdr:from>
    <xdr:to>
      <xdr:col>23</xdr:col>
      <xdr:colOff>340468</xdr:colOff>
      <xdr:row>11</xdr:row>
      <xdr:rowOff>40532</xdr:rowOff>
    </xdr:to>
    <xdr:pic>
      <xdr:nvPicPr>
        <xdr:cNvPr id="23" name="Picture 22">
          <a:extLst>
            <a:ext uri="{FF2B5EF4-FFF2-40B4-BE49-F238E27FC236}">
              <a16:creationId xmlns:a16="http://schemas.microsoft.com/office/drawing/2014/main" id="{61AC976A-6A96-7D97-AB02-CE2475F240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756532" y="1524000"/>
          <a:ext cx="567447" cy="567447"/>
        </a:xfrm>
        <a:prstGeom prst="rect">
          <a:avLst/>
        </a:prstGeom>
      </xdr:spPr>
    </xdr:pic>
    <xdr:clientData/>
  </xdr:twoCellAnchor>
  <xdr:twoCellAnchor editAs="oneCell">
    <xdr:from>
      <xdr:col>5</xdr:col>
      <xdr:colOff>210766</xdr:colOff>
      <xdr:row>3</xdr:row>
      <xdr:rowOff>97277</xdr:rowOff>
    </xdr:from>
    <xdr:to>
      <xdr:col>6</xdr:col>
      <xdr:colOff>259404</xdr:colOff>
      <xdr:row>7</xdr:row>
      <xdr:rowOff>8105</xdr:rowOff>
    </xdr:to>
    <xdr:pic>
      <xdr:nvPicPr>
        <xdr:cNvPr id="25" name="Picture 24">
          <a:extLst>
            <a:ext uri="{FF2B5EF4-FFF2-40B4-BE49-F238E27FC236}">
              <a16:creationId xmlns:a16="http://schemas.microsoft.com/office/drawing/2014/main" id="{89699B17-C4BF-88C8-8690-2FE46B9EFB8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250660" y="656617"/>
          <a:ext cx="656616" cy="656616"/>
        </a:xfrm>
        <a:prstGeom prst="rect">
          <a:avLst/>
        </a:prstGeom>
      </xdr:spPr>
    </xdr:pic>
    <xdr:clientData/>
  </xdr:twoCellAnchor>
  <xdr:twoCellAnchor editAs="oneCell">
    <xdr:from>
      <xdr:col>19</xdr:col>
      <xdr:colOff>113491</xdr:colOff>
      <xdr:row>2</xdr:row>
      <xdr:rowOff>170235</xdr:rowOff>
    </xdr:from>
    <xdr:to>
      <xdr:col>20</xdr:col>
      <xdr:colOff>567449</xdr:colOff>
      <xdr:row>8</xdr:row>
      <xdr:rowOff>113491</xdr:rowOff>
    </xdr:to>
    <xdr:pic>
      <xdr:nvPicPr>
        <xdr:cNvPr id="5" name="Picture 4">
          <a:extLst>
            <a:ext uri="{FF2B5EF4-FFF2-40B4-BE49-F238E27FC236}">
              <a16:creationId xmlns:a16="http://schemas.microsoft.com/office/drawing/2014/main" id="{89907A12-A493-81CA-E937-17049606E609}"/>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665087" y="543129"/>
          <a:ext cx="1061936" cy="1061936"/>
        </a:xfrm>
        <a:prstGeom prst="rect">
          <a:avLst/>
        </a:prstGeom>
      </xdr:spPr>
    </xdr:pic>
    <xdr:clientData/>
  </xdr:twoCellAnchor>
  <xdr:twoCellAnchor>
    <xdr:from>
      <xdr:col>11</xdr:col>
      <xdr:colOff>238004</xdr:colOff>
      <xdr:row>12</xdr:row>
      <xdr:rowOff>51557</xdr:rowOff>
    </xdr:from>
    <xdr:to>
      <xdr:col>16</xdr:col>
      <xdr:colOff>599872</xdr:colOff>
      <xdr:row>14</xdr:row>
      <xdr:rowOff>145915</xdr:rowOff>
    </xdr:to>
    <xdr:sp macro="" textlink="">
      <xdr:nvSpPr>
        <xdr:cNvPr id="7" name="TextBox 6">
          <a:extLst>
            <a:ext uri="{FF2B5EF4-FFF2-40B4-BE49-F238E27FC236}">
              <a16:creationId xmlns:a16="http://schemas.microsoft.com/office/drawing/2014/main" id="{EC2DB8E2-66D6-1B9B-6267-27791DEE7E2E}"/>
            </a:ext>
          </a:extLst>
        </xdr:cNvPr>
        <xdr:cNvSpPr txBox="1"/>
      </xdr:nvSpPr>
      <xdr:spPr>
        <a:xfrm>
          <a:off x="6925770" y="2288919"/>
          <a:ext cx="3401762" cy="46725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accent4">
                  <a:lumMod val="60000"/>
                  <a:lumOff val="40000"/>
                </a:schemeClr>
              </a:solidFill>
              <a:latin typeface="Bahnschrift SemiBold" panose="020B0502040204020203" pitchFamily="34" charset="0"/>
            </a:rPr>
            <a:t>Education Wise</a:t>
          </a:r>
          <a:r>
            <a:rPr lang="en-IN" sz="1800" b="1" baseline="0">
              <a:solidFill>
                <a:schemeClr val="accent4">
                  <a:lumMod val="60000"/>
                  <a:lumOff val="40000"/>
                </a:schemeClr>
              </a:solidFill>
              <a:latin typeface="Bahnschrift SemiBold" panose="020B0502040204020203" pitchFamily="34" charset="0"/>
            </a:rPr>
            <a:t> Attrition</a:t>
          </a:r>
          <a:endParaRPr lang="en-IN" sz="1800" b="1">
            <a:solidFill>
              <a:schemeClr val="accent4">
                <a:lumMod val="60000"/>
                <a:lumOff val="40000"/>
              </a:schemeClr>
            </a:solidFill>
            <a:latin typeface="Bahnschrift SemiBold" panose="020B0502040204020203" pitchFamily="34" charset="0"/>
          </a:endParaRPr>
        </a:p>
      </xdr:txBody>
    </xdr:sp>
    <xdr:clientData/>
  </xdr:twoCellAnchor>
  <xdr:twoCellAnchor>
    <xdr:from>
      <xdr:col>11</xdr:col>
      <xdr:colOff>194554</xdr:colOff>
      <xdr:row>14</xdr:row>
      <xdr:rowOff>48639</xdr:rowOff>
    </xdr:from>
    <xdr:to>
      <xdr:col>17</xdr:col>
      <xdr:colOff>251298</xdr:colOff>
      <xdr:row>23</xdr:row>
      <xdr:rowOff>64851</xdr:rowOff>
    </xdr:to>
    <xdr:graphicFrame macro="">
      <xdr:nvGraphicFramePr>
        <xdr:cNvPr id="8" name="Chart 7">
          <a:extLst>
            <a:ext uri="{FF2B5EF4-FFF2-40B4-BE49-F238E27FC236}">
              <a16:creationId xmlns:a16="http://schemas.microsoft.com/office/drawing/2014/main" id="{05F9C1E2-D54F-4021-82D0-06DFFB421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316149</xdr:colOff>
      <xdr:row>12</xdr:row>
      <xdr:rowOff>72957</xdr:rowOff>
    </xdr:from>
    <xdr:to>
      <xdr:col>23</xdr:col>
      <xdr:colOff>364787</xdr:colOff>
      <xdr:row>15</xdr:row>
      <xdr:rowOff>16213</xdr:rowOff>
    </xdr:to>
    <xdr:sp macro="" textlink="">
      <xdr:nvSpPr>
        <xdr:cNvPr id="9" name="TextBox 8">
          <a:extLst>
            <a:ext uri="{FF2B5EF4-FFF2-40B4-BE49-F238E27FC236}">
              <a16:creationId xmlns:a16="http://schemas.microsoft.com/office/drawing/2014/main" id="{C73E94EA-CE52-8361-57BB-33788385DCCE}"/>
            </a:ext>
          </a:extLst>
        </xdr:cNvPr>
        <xdr:cNvSpPr txBox="1"/>
      </xdr:nvSpPr>
      <xdr:spPr>
        <a:xfrm>
          <a:off x="10651787" y="2310319"/>
          <a:ext cx="3696511" cy="502596"/>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a:solidFill>
                <a:schemeClr val="accent4">
                  <a:lumMod val="60000"/>
                  <a:lumOff val="40000"/>
                </a:schemeClr>
              </a:solidFill>
              <a:latin typeface="Bahnschrift SemiBold" panose="020B0502040204020203" pitchFamily="34" charset="0"/>
            </a:rPr>
            <a:t>Attrition By Job</a:t>
          </a:r>
          <a:r>
            <a:rPr lang="en-IN" sz="1800" b="0" baseline="0">
              <a:solidFill>
                <a:schemeClr val="accent4">
                  <a:lumMod val="60000"/>
                  <a:lumOff val="40000"/>
                </a:schemeClr>
              </a:solidFill>
              <a:latin typeface="Bahnschrift SemiBold" panose="020B0502040204020203" pitchFamily="34" charset="0"/>
            </a:rPr>
            <a:t> Role</a:t>
          </a:r>
          <a:endParaRPr lang="en-IN" sz="1800" b="0">
            <a:solidFill>
              <a:schemeClr val="accent4">
                <a:lumMod val="60000"/>
                <a:lumOff val="40000"/>
              </a:schemeClr>
            </a:solidFill>
            <a:latin typeface="Bahnschrift SemiBold" panose="020B0502040204020203" pitchFamily="34" charset="0"/>
          </a:endParaRPr>
        </a:p>
      </xdr:txBody>
    </xdr:sp>
    <xdr:clientData/>
  </xdr:twoCellAnchor>
  <xdr:twoCellAnchor>
    <xdr:from>
      <xdr:col>17</xdr:col>
      <xdr:colOff>377273</xdr:colOff>
      <xdr:row>14</xdr:row>
      <xdr:rowOff>145916</xdr:rowOff>
    </xdr:from>
    <xdr:to>
      <xdr:col>23</xdr:col>
      <xdr:colOff>332361</xdr:colOff>
      <xdr:row>23</xdr:row>
      <xdr:rowOff>81063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FDB613F2-F780-4211-BACE-4146B1C879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0740473" y="2706236"/>
              <a:ext cx="3612688" cy="15810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210766</xdr:colOff>
      <xdr:row>24</xdr:row>
      <xdr:rowOff>121596</xdr:rowOff>
    </xdr:from>
    <xdr:to>
      <xdr:col>8</xdr:col>
      <xdr:colOff>567447</xdr:colOff>
      <xdr:row>25</xdr:row>
      <xdr:rowOff>154021</xdr:rowOff>
    </xdr:to>
    <xdr:sp macro="" textlink="">
      <xdr:nvSpPr>
        <xdr:cNvPr id="12" name="TextBox 11">
          <a:extLst>
            <a:ext uri="{FF2B5EF4-FFF2-40B4-BE49-F238E27FC236}">
              <a16:creationId xmlns:a16="http://schemas.microsoft.com/office/drawing/2014/main" id="{B9D992DA-2F57-8006-8286-AF792EBE4D1E}"/>
            </a:ext>
          </a:extLst>
        </xdr:cNvPr>
        <xdr:cNvSpPr txBox="1"/>
      </xdr:nvSpPr>
      <xdr:spPr>
        <a:xfrm>
          <a:off x="3250660" y="4596319"/>
          <a:ext cx="2180617" cy="218872"/>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accent4">
                  <a:lumMod val="60000"/>
                  <a:lumOff val="40000"/>
                </a:schemeClr>
              </a:solidFill>
              <a:latin typeface="Bahnschrift SemiBold" panose="020B0502040204020203" pitchFamily="34" charset="0"/>
            </a:rPr>
            <a:t>Department wise Attrition</a:t>
          </a:r>
        </a:p>
      </xdr:txBody>
    </xdr:sp>
    <xdr:clientData/>
  </xdr:twoCellAnchor>
  <xdr:twoCellAnchor>
    <xdr:from>
      <xdr:col>3</xdr:col>
      <xdr:colOff>337595</xdr:colOff>
      <xdr:row>26</xdr:row>
      <xdr:rowOff>121598</xdr:rowOff>
    </xdr:from>
    <xdr:to>
      <xdr:col>10</xdr:col>
      <xdr:colOff>397212</xdr:colOff>
      <xdr:row>35</xdr:row>
      <xdr:rowOff>178342</xdr:rowOff>
    </xdr:to>
    <xdr:graphicFrame macro="">
      <xdr:nvGraphicFramePr>
        <xdr:cNvPr id="14" name="Chart 13">
          <a:extLst>
            <a:ext uri="{FF2B5EF4-FFF2-40B4-BE49-F238E27FC236}">
              <a16:creationId xmlns:a16="http://schemas.microsoft.com/office/drawing/2014/main" id="{AE0C73DE-2F6B-4FB6-8EF3-1507E3107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182628</xdr:colOff>
      <xdr:row>24</xdr:row>
      <xdr:rowOff>157438</xdr:rowOff>
    </xdr:from>
    <xdr:to>
      <xdr:col>13</xdr:col>
      <xdr:colOff>113355</xdr:colOff>
      <xdr:row>26</xdr:row>
      <xdr:rowOff>107057</xdr:rowOff>
    </xdr:to>
    <xdr:sp macro="" textlink="">
      <xdr:nvSpPr>
        <xdr:cNvPr id="16" name="TextBox 15">
          <a:extLst>
            <a:ext uri="{FF2B5EF4-FFF2-40B4-BE49-F238E27FC236}">
              <a16:creationId xmlns:a16="http://schemas.microsoft.com/office/drawing/2014/main" id="{9D9634BE-946C-F863-3E64-645A62A4193B}"/>
            </a:ext>
          </a:extLst>
        </xdr:cNvPr>
        <xdr:cNvSpPr txBox="1"/>
      </xdr:nvSpPr>
      <xdr:spPr>
        <a:xfrm>
          <a:off x="5680364" y="4540512"/>
          <a:ext cx="2374165" cy="314876"/>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Attrition By Age Group</a:t>
          </a:r>
        </a:p>
      </xdr:txBody>
    </xdr:sp>
    <xdr:clientData/>
  </xdr:twoCellAnchor>
  <xdr:twoCellAnchor>
    <xdr:from>
      <xdr:col>8</xdr:col>
      <xdr:colOff>557422</xdr:colOff>
      <xdr:row>27</xdr:row>
      <xdr:rowOff>56677</xdr:rowOff>
    </xdr:from>
    <xdr:to>
      <xdr:col>13</xdr:col>
      <xdr:colOff>327472</xdr:colOff>
      <xdr:row>36</xdr:row>
      <xdr:rowOff>144842</xdr:rowOff>
    </xdr:to>
    <xdr:graphicFrame macro="">
      <xdr:nvGraphicFramePr>
        <xdr:cNvPr id="20" name="Chart 19">
          <a:extLst>
            <a:ext uri="{FF2B5EF4-FFF2-40B4-BE49-F238E27FC236}">
              <a16:creationId xmlns:a16="http://schemas.microsoft.com/office/drawing/2014/main" id="{6E9AD4FA-23A8-4CFF-A527-2B6916B653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13</xdr:col>
      <xdr:colOff>346363</xdr:colOff>
      <xdr:row>24</xdr:row>
      <xdr:rowOff>149505</xdr:rowOff>
    </xdr:from>
    <xdr:to>
      <xdr:col>18</xdr:col>
      <xdr:colOff>44083</xdr:colOff>
      <xdr:row>26</xdr:row>
      <xdr:rowOff>81867</xdr:rowOff>
    </xdr:to>
    <xdr:sp macro="" textlink="">
      <xdr:nvSpPr>
        <xdr:cNvPr id="22" name="TextBox 21">
          <a:extLst>
            <a:ext uri="{FF2B5EF4-FFF2-40B4-BE49-F238E27FC236}">
              <a16:creationId xmlns:a16="http://schemas.microsoft.com/office/drawing/2014/main" id="{E8F15218-6272-2FD3-0C12-2A2F70CD6C6C}"/>
            </a:ext>
          </a:extLst>
        </xdr:cNvPr>
        <xdr:cNvSpPr txBox="1"/>
      </xdr:nvSpPr>
      <xdr:spPr>
        <a:xfrm>
          <a:off x="8287537" y="4532579"/>
          <a:ext cx="2752017" cy="297619"/>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Attrition By Marital Status</a:t>
          </a:r>
        </a:p>
      </xdr:txBody>
    </xdr:sp>
    <xdr:clientData/>
  </xdr:twoCellAnchor>
  <xdr:twoCellAnchor>
    <xdr:from>
      <xdr:col>13</xdr:col>
      <xdr:colOff>264499</xdr:colOff>
      <xdr:row>27</xdr:row>
      <xdr:rowOff>2144</xdr:rowOff>
    </xdr:from>
    <xdr:to>
      <xdr:col>18</xdr:col>
      <xdr:colOff>119654</xdr:colOff>
      <xdr:row>37</xdr:row>
      <xdr:rowOff>81868</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6496D330-975E-4C25-AF0F-17C3A9E7ED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8189299" y="4939904"/>
              <a:ext cx="2903155" cy="19085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245078</xdr:colOff>
      <xdr:row>24</xdr:row>
      <xdr:rowOff>90658</xdr:rowOff>
    </xdr:from>
    <xdr:to>
      <xdr:col>21</xdr:col>
      <xdr:colOff>169332</xdr:colOff>
      <xdr:row>26</xdr:row>
      <xdr:rowOff>27682</xdr:rowOff>
    </xdr:to>
    <xdr:sp macro="" textlink="">
      <xdr:nvSpPr>
        <xdr:cNvPr id="26" name="TextBox 25">
          <a:extLst>
            <a:ext uri="{FF2B5EF4-FFF2-40B4-BE49-F238E27FC236}">
              <a16:creationId xmlns:a16="http://schemas.microsoft.com/office/drawing/2014/main" id="{A303AD64-2889-CB49-22CB-BFBA62DE5CC6}"/>
            </a:ext>
          </a:extLst>
        </xdr:cNvPr>
        <xdr:cNvSpPr txBox="1"/>
      </xdr:nvSpPr>
      <xdr:spPr>
        <a:xfrm>
          <a:off x="11198828" y="4535658"/>
          <a:ext cx="1749879" cy="307441"/>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4">
                  <a:lumMod val="60000"/>
                  <a:lumOff val="40000"/>
                </a:schemeClr>
              </a:solidFill>
              <a:latin typeface="Bahnschrift SemiBold" panose="020B0502040204020203" pitchFamily="34" charset="0"/>
            </a:rPr>
            <a:t>Education Field</a:t>
          </a:r>
        </a:p>
      </xdr:txBody>
    </xdr:sp>
    <xdr:clientData/>
  </xdr:twoCellAnchor>
  <xdr:twoCellAnchor editAs="oneCell">
    <xdr:from>
      <xdr:col>21</xdr:col>
      <xdr:colOff>153054</xdr:colOff>
      <xdr:row>26</xdr:row>
      <xdr:rowOff>96815</xdr:rowOff>
    </xdr:from>
    <xdr:to>
      <xdr:col>23</xdr:col>
      <xdr:colOff>365127</xdr:colOff>
      <xdr:row>34</xdr:row>
      <xdr:rowOff>37043</xdr:rowOff>
    </xdr:to>
    <mc:AlternateContent xmlns:mc="http://schemas.openxmlformats.org/markup-compatibility/2006" xmlns:a14="http://schemas.microsoft.com/office/drawing/2010/main">
      <mc:Choice Requires="a14">
        <xdr:graphicFrame macro="">
          <xdr:nvGraphicFramePr>
            <xdr:cNvPr id="29" name="Department 1">
              <a:extLst>
                <a:ext uri="{FF2B5EF4-FFF2-40B4-BE49-F238E27FC236}">
                  <a16:creationId xmlns:a16="http://schemas.microsoft.com/office/drawing/2014/main" id="{E2FC29B5-0B2A-4AAF-82E6-EFE9DE4CCBC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994165" y="4744074"/>
              <a:ext cx="1435036" cy="1370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292589</xdr:colOff>
      <xdr:row>26</xdr:row>
      <xdr:rowOff>94286</xdr:rowOff>
    </xdr:from>
    <xdr:to>
      <xdr:col>21</xdr:col>
      <xdr:colOff>52917</xdr:colOff>
      <xdr:row>37</xdr:row>
      <xdr:rowOff>1</xdr:rowOff>
    </xdr:to>
    <mc:AlternateContent xmlns:mc="http://schemas.openxmlformats.org/markup-compatibility/2006" xmlns:a14="http://schemas.microsoft.com/office/drawing/2010/main">
      <mc:Choice Requires="a14">
        <xdr:graphicFrame macro="">
          <xdr:nvGraphicFramePr>
            <xdr:cNvPr id="30" name="Education Field 2">
              <a:extLst>
                <a:ext uri="{FF2B5EF4-FFF2-40B4-BE49-F238E27FC236}">
                  <a16:creationId xmlns:a16="http://schemas.microsoft.com/office/drawing/2014/main" id="{0700988A-0D11-4F32-8044-4EF5FE9BB56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299256" y="4741545"/>
              <a:ext cx="1594772" cy="18718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148167</xdr:colOff>
      <xdr:row>24</xdr:row>
      <xdr:rowOff>118323</xdr:rowOff>
    </xdr:from>
    <xdr:to>
      <xdr:col>23</xdr:col>
      <xdr:colOff>354542</xdr:colOff>
      <xdr:row>26</xdr:row>
      <xdr:rowOff>37041</xdr:rowOff>
    </xdr:to>
    <xdr:sp macro="" textlink="">
      <xdr:nvSpPr>
        <xdr:cNvPr id="31" name="TextBox 30">
          <a:extLst>
            <a:ext uri="{FF2B5EF4-FFF2-40B4-BE49-F238E27FC236}">
              <a16:creationId xmlns:a16="http://schemas.microsoft.com/office/drawing/2014/main" id="{900AD1E3-A86A-4F3F-72DF-00308904A27B}"/>
            </a:ext>
          </a:extLst>
        </xdr:cNvPr>
        <xdr:cNvSpPr txBox="1"/>
      </xdr:nvSpPr>
      <xdr:spPr>
        <a:xfrm>
          <a:off x="12927542" y="4563323"/>
          <a:ext cx="1423458" cy="289135"/>
        </a:xfrm>
        <a:prstGeom prst="rect">
          <a:avLst/>
        </a:prstGeom>
        <a:no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accent4">
                  <a:lumMod val="60000"/>
                  <a:lumOff val="40000"/>
                </a:schemeClr>
              </a:solidFill>
              <a:latin typeface="Bahnschrift SemiBold" panose="020B0502040204020203" pitchFamily="34" charset="0"/>
            </a:rPr>
            <a:t>Department</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0.36453</cdr:x>
      <cdr:y>0.52284</cdr:y>
    </cdr:from>
    <cdr:to>
      <cdr:x>0.64532</cdr:x>
      <cdr:y>0.66497</cdr:y>
    </cdr:to>
    <cdr:sp macro="" textlink="">
      <cdr:nvSpPr>
        <cdr:cNvPr id="2" name="TextBox 1">
          <a:extLst xmlns:a="http://schemas.openxmlformats.org/drawingml/2006/main">
            <a:ext uri="{FF2B5EF4-FFF2-40B4-BE49-F238E27FC236}">
              <a16:creationId xmlns:a16="http://schemas.microsoft.com/office/drawing/2014/main" id="{B5019CDC-202D-0ACB-043B-C37A60A5CE14}"/>
            </a:ext>
          </a:extLst>
        </cdr:cNvPr>
        <cdr:cNvSpPr txBox="1"/>
      </cdr:nvSpPr>
      <cdr:spPr>
        <a:xfrm xmlns:a="http://schemas.openxmlformats.org/drawingml/2006/main">
          <a:off x="563880" y="784860"/>
          <a:ext cx="4343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0.31379</cdr:x>
      <cdr:y>0.42981</cdr:y>
    </cdr:from>
    <cdr:to>
      <cdr:x>0.81208</cdr:x>
      <cdr:y>0.67267</cdr:y>
    </cdr:to>
    <cdr:sp macro="" textlink="">
      <cdr:nvSpPr>
        <cdr:cNvPr id="3" name="TextBox 2">
          <a:extLst xmlns:a="http://schemas.openxmlformats.org/drawingml/2006/main">
            <a:ext uri="{FF2B5EF4-FFF2-40B4-BE49-F238E27FC236}">
              <a16:creationId xmlns:a16="http://schemas.microsoft.com/office/drawing/2014/main" id="{D020ABD9-FD5A-A976-E4A6-7DD3472246E7}"/>
            </a:ext>
          </a:extLst>
        </cdr:cNvPr>
        <cdr:cNvSpPr txBox="1"/>
      </cdr:nvSpPr>
      <cdr:spPr>
        <a:xfrm xmlns:a="http://schemas.openxmlformats.org/drawingml/2006/main">
          <a:off x="365483" y="468349"/>
          <a:ext cx="580369" cy="26463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rPr>
            <a:t>588</a:t>
          </a:r>
        </a:p>
      </cdr:txBody>
    </cdr:sp>
  </cdr:relSizeAnchor>
</c:userShapes>
</file>

<file path=xl/drawings/drawing5.xml><?xml version="1.0" encoding="utf-8"?>
<c:userShapes xmlns:c="http://schemas.openxmlformats.org/drawingml/2006/chart">
  <cdr:relSizeAnchor xmlns:cdr="http://schemas.openxmlformats.org/drawingml/2006/chartDrawing">
    <cdr:from>
      <cdr:x>0.22032</cdr:x>
      <cdr:y>0.42074</cdr:y>
    </cdr:from>
    <cdr:to>
      <cdr:x>0.59729</cdr:x>
      <cdr:y>0.64991</cdr:y>
    </cdr:to>
    <cdr:sp macro="" textlink="">
      <cdr:nvSpPr>
        <cdr:cNvPr id="2" name="TextBox 1">
          <a:extLst xmlns:a="http://schemas.openxmlformats.org/drawingml/2006/main">
            <a:ext uri="{FF2B5EF4-FFF2-40B4-BE49-F238E27FC236}">
              <a16:creationId xmlns:a16="http://schemas.microsoft.com/office/drawing/2014/main" id="{6887340B-13AD-4BDF-F021-0FA6C34DA8C5}"/>
            </a:ext>
          </a:extLst>
        </cdr:cNvPr>
        <cdr:cNvSpPr txBox="1"/>
      </cdr:nvSpPr>
      <cdr:spPr>
        <a:xfrm xmlns:a="http://schemas.openxmlformats.org/drawingml/2006/main">
          <a:off x="334334" y="453616"/>
          <a:ext cx="572058" cy="24707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solidFill>
                <a:schemeClr val="bg1"/>
              </a:solidFill>
            </a:rPr>
            <a:t>882</a:t>
          </a:r>
        </a:p>
      </cdr:txBody>
    </cdr:sp>
  </cdr:relSizeAnchor>
</c:userShapes>
</file>

<file path=xl/drawings/drawing6.xml><?xml version="1.0" encoding="utf-8"?>
<c:userShapes xmlns:c="http://schemas.openxmlformats.org/drawingml/2006/chart">
  <cdr:relSizeAnchor xmlns:cdr="http://schemas.openxmlformats.org/drawingml/2006/chartDrawing">
    <cdr:from>
      <cdr:x>0.34009</cdr:x>
      <cdr:y>0.27212</cdr:y>
    </cdr:from>
    <cdr:to>
      <cdr:x>0.92545</cdr:x>
      <cdr:y>0.80297</cdr:y>
    </cdr:to>
    <cdr:sp macro="" textlink="">
      <cdr:nvSpPr>
        <cdr:cNvPr id="2" name="TextBox 1">
          <a:extLst xmlns:a="http://schemas.openxmlformats.org/drawingml/2006/main">
            <a:ext uri="{FF2B5EF4-FFF2-40B4-BE49-F238E27FC236}">
              <a16:creationId xmlns:a16="http://schemas.microsoft.com/office/drawing/2014/main" id="{06C12F4E-7E8E-B195-6F87-208F4B06E7C9}"/>
            </a:ext>
          </a:extLst>
        </cdr:cNvPr>
        <cdr:cNvSpPr txBox="1"/>
      </cdr:nvSpPr>
      <cdr:spPr>
        <a:xfrm xmlns:a="http://schemas.openxmlformats.org/drawingml/2006/main">
          <a:off x="276782" y="205955"/>
          <a:ext cx="476400" cy="40178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1" kern="1200">
              <a:solidFill>
                <a:schemeClr val="bg1"/>
              </a:solidFill>
            </a:rPr>
            <a:t>2.6</a:t>
          </a:r>
        </a:p>
      </cdr:txBody>
    </cdr:sp>
  </cdr:relSizeAnchor>
</c:userShapes>
</file>

<file path=xl/drawings/drawing7.xml><?xml version="1.0" encoding="utf-8"?>
<xdr:wsDr xmlns:xdr="http://schemas.openxmlformats.org/drawingml/2006/spreadsheetDrawing" xmlns:a="http://schemas.openxmlformats.org/drawingml/2006/main">
  <xdr:twoCellAnchor>
    <xdr:from>
      <xdr:col>3</xdr:col>
      <xdr:colOff>693420</xdr:colOff>
      <xdr:row>6</xdr:row>
      <xdr:rowOff>41910</xdr:rowOff>
    </xdr:from>
    <xdr:to>
      <xdr:col>11</xdr:col>
      <xdr:colOff>83820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0B4B651-2BF3-71CE-8FF6-DEE8C11F2A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5374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541020</xdr:colOff>
      <xdr:row>6</xdr:row>
      <xdr:rowOff>45720</xdr:rowOff>
    </xdr:from>
    <xdr:to>
      <xdr:col>13</xdr:col>
      <xdr:colOff>236220</xdr:colOff>
      <xdr:row>21</xdr:row>
      <xdr:rowOff>45720</xdr:rowOff>
    </xdr:to>
    <xdr:graphicFrame macro="">
      <xdr:nvGraphicFramePr>
        <xdr:cNvPr id="2" name="Chart 1">
          <a:extLst>
            <a:ext uri="{FF2B5EF4-FFF2-40B4-BE49-F238E27FC236}">
              <a16:creationId xmlns:a16="http://schemas.microsoft.com/office/drawing/2014/main" id="{FFC0348B-190A-C3A3-AA06-F7B1E3B5A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533400</xdr:colOff>
      <xdr:row>8</xdr:row>
      <xdr:rowOff>144780</xdr:rowOff>
    </xdr:from>
    <xdr:to>
      <xdr:col>6</xdr:col>
      <xdr:colOff>533400</xdr:colOff>
      <xdr:row>22</xdr:row>
      <xdr:rowOff>51435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F7D43B9B-594A-827A-C43F-8B89DA980CE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573780" y="1607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449580</xdr:colOff>
      <xdr:row>8</xdr:row>
      <xdr:rowOff>99060</xdr:rowOff>
    </xdr:from>
    <xdr:to>
      <xdr:col>3</xdr:col>
      <xdr:colOff>99060</xdr:colOff>
      <xdr:row>22</xdr:row>
      <xdr:rowOff>5715</xdr:rowOff>
    </xdr:to>
    <mc:AlternateContent xmlns:mc="http://schemas.openxmlformats.org/markup-compatibility/2006" xmlns:a14="http://schemas.microsoft.com/office/drawing/2010/main">
      <mc:Choice Requires="a14">
        <xdr:graphicFrame macro="">
          <xdr:nvGraphicFramePr>
            <xdr:cNvPr id="4" name="Education Field 1">
              <a:extLst>
                <a:ext uri="{FF2B5EF4-FFF2-40B4-BE49-F238E27FC236}">
                  <a16:creationId xmlns:a16="http://schemas.microsoft.com/office/drawing/2014/main" id="{FEB9892F-1C97-2B58-FEEB-67F4DD3B5557}"/>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310640" y="1562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7</xdr:col>
      <xdr:colOff>30480</xdr:colOff>
      <xdr:row>1</xdr:row>
      <xdr:rowOff>102870</xdr:rowOff>
    </xdr:from>
    <xdr:to>
      <xdr:col>14</xdr:col>
      <xdr:colOff>335280</xdr:colOff>
      <xdr:row>16</xdr:row>
      <xdr:rowOff>102870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6F661FA-8874-6470-01EA-6FBDB2A8DE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208520" y="285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152400</xdr:colOff>
      <xdr:row>1</xdr:row>
      <xdr:rowOff>38100</xdr:rowOff>
    </xdr:from>
    <xdr:to>
      <xdr:col>9</xdr:col>
      <xdr:colOff>152400</xdr:colOff>
      <xdr:row>14</xdr:row>
      <xdr:rowOff>127635</xdr:rowOff>
    </xdr:to>
    <mc:AlternateContent xmlns:mc="http://schemas.openxmlformats.org/markup-compatibility/2006" xmlns:a14="http://schemas.microsoft.com/office/drawing/2010/main">
      <mc:Choice Requires="a14">
        <xdr:graphicFrame macro="">
          <xdr:nvGraphicFramePr>
            <xdr:cNvPr id="2" name="Education Field">
              <a:extLst>
                <a:ext uri="{FF2B5EF4-FFF2-40B4-BE49-F238E27FC236}">
                  <a16:creationId xmlns:a16="http://schemas.microsoft.com/office/drawing/2014/main" id="{FDE007D4-6554-F6AC-F40C-FD65FF3601F5}"/>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113020" y="2209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320040</xdr:colOff>
      <xdr:row>1</xdr:row>
      <xdr:rowOff>76200</xdr:rowOff>
    </xdr:from>
    <xdr:to>
      <xdr:col>12</xdr:col>
      <xdr:colOff>320040</xdr:colOff>
      <xdr:row>14</xdr:row>
      <xdr:rowOff>165735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F503A182-BFF9-535C-13AE-F4237A268C4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109460" y="259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586740</xdr:colOff>
      <xdr:row>12</xdr:row>
      <xdr:rowOff>83820</xdr:rowOff>
    </xdr:from>
    <xdr:to>
      <xdr:col>5</xdr:col>
      <xdr:colOff>259080</xdr:colOff>
      <xdr:row>24</xdr:row>
      <xdr:rowOff>34290</xdr:rowOff>
    </xdr:to>
    <xdr:graphicFrame macro="">
      <xdr:nvGraphicFramePr>
        <xdr:cNvPr id="6" name="Chart 5">
          <a:extLst>
            <a:ext uri="{FF2B5EF4-FFF2-40B4-BE49-F238E27FC236}">
              <a16:creationId xmlns:a16="http://schemas.microsoft.com/office/drawing/2014/main" id="{803BF08D-DF1E-2F1E-5B54-63176518C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228600</xdr:colOff>
      <xdr:row>4</xdr:row>
      <xdr:rowOff>160020</xdr:rowOff>
    </xdr:from>
    <xdr:to>
      <xdr:col>10</xdr:col>
      <xdr:colOff>533400</xdr:colOff>
      <xdr:row>19</xdr:row>
      <xdr:rowOff>160020</xdr:rowOff>
    </xdr:to>
    <xdr:graphicFrame macro="">
      <xdr:nvGraphicFramePr>
        <xdr:cNvPr id="2" name="Chart 1">
          <a:extLst>
            <a:ext uri="{FF2B5EF4-FFF2-40B4-BE49-F238E27FC236}">
              <a16:creationId xmlns:a16="http://schemas.microsoft.com/office/drawing/2014/main" id="{84844B08-B3D9-2310-31A8-51C471033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91440</xdr:colOff>
      <xdr:row>6</xdr:row>
      <xdr:rowOff>41910</xdr:rowOff>
    </xdr:from>
    <xdr:to>
      <xdr:col>10</xdr:col>
      <xdr:colOff>396240</xdr:colOff>
      <xdr:row>21</xdr:row>
      <xdr:rowOff>41910</xdr:rowOff>
    </xdr:to>
    <xdr:graphicFrame macro="">
      <xdr:nvGraphicFramePr>
        <xdr:cNvPr id="2" name="Chart 1">
          <a:extLst>
            <a:ext uri="{FF2B5EF4-FFF2-40B4-BE49-F238E27FC236}">
              <a16:creationId xmlns:a16="http://schemas.microsoft.com/office/drawing/2014/main" id="{EF331D0B-08EA-8A76-7318-926A4F7B5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an vishwakarma" refreshedDate="46059.613754976854" createdVersion="8" refreshedVersion="8" minRefreshableVersion="3" recordCount="1470" xr:uid="{E6B3667C-2E4D-446E-B18B-F5B8B9BAF8D2}">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809882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mran vishwakarma" refreshedDate="46059.665034837963" createdVersion="8" refreshedVersion="8" minRefreshableVersion="3" recordCount="1" xr:uid="{8262231C-5F3D-40BD-9D8C-030A3E5EDD9B}">
  <cacheSource type="worksheet">
    <worksheetSource ref="A6:E7" sheet="KPI"/>
  </cacheSource>
  <cacheFields count="5">
    <cacheField name="Total Employee" numFmtId="0">
      <sharedItems containsSemiMixedTypes="0" containsString="0" containsNumber="1" containsInteger="1" minValue="1470" maxValue="1470"/>
    </cacheField>
    <cacheField name="Attrition" numFmtId="0">
      <sharedItems containsSemiMixedTypes="0" containsString="0" containsNumber="1" containsInteger="1" minValue="237" maxValue="237"/>
    </cacheField>
    <cacheField name="Avg Age" numFmtId="1">
      <sharedItems containsSemiMixedTypes="0" containsString="0" containsNumber="1" minValue="36.923809523809524" maxValue="36.923809523809524"/>
    </cacheField>
    <cacheField name="Active Employee" numFmtId="0">
      <sharedItems containsSemiMixedTypes="0" containsString="0" containsNumber="1" containsInteger="1" minValue="1233" maxValue="1233"/>
    </cacheField>
    <cacheField name="Attrition Rate" numFmtId="10">
      <sharedItems containsSemiMixedTypes="0" containsString="0" containsNumber="1" minValue="0.16122448979591836" maxValue="0.1612244897959183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vishwakarma" refreshedDate="46059.67255844907" backgroundQuery="1" createdVersion="8" refreshedVersion="8" minRefreshableVersion="3" recordCount="0" supportSubquery="1" supportAdvancedDrill="1" xr:uid="{528623DC-747B-486C-8927-939C09D87839}">
  <cacheSource type="external" connectionId="1"/>
  <cacheFields count="1">
    <cacheField name="[Measures].[Average of Job Satisfaction]" caption="Average of Job Satisfaction" numFmtId="0" hierarchy="53" level="32767"/>
  </cacheFields>
  <cacheHierarchies count="54">
    <cacheHierarchy uniqueName="[Range].[Total Employee]" caption="Total Employee" attribute="1" defaultMemberUniqueName="[Range].[Total Employee].[All]" allUniqueName="[Range].[Total Employee].[All]" dimensionUniqueName="[Range]" displayFolder="" count="2" memberValueDatatype="20" unbalanced="0"/>
    <cacheHierarchy uniqueName="[Range].[Attrition]" caption="Attrition" attribute="1" defaultMemberUniqueName="[Range].[Attrition].[All]" allUniqueName="[Range].[Attrition].[All]" dimensionUniqueName="[Range]" displayFolder="" count="2" memberValueDatatype="20" unbalanced="0"/>
    <cacheHierarchy uniqueName="[Range].[Avg Age]" caption="Avg Age" attribute="1" defaultMemberUniqueName="[Range].[Avg Age].[All]" allUniqueName="[Range].[Avg Age].[All]" dimensionUniqueName="[Range]" displayFolder="" count="2" memberValueDatatype="5" unbalanced="0"/>
    <cacheHierarchy uniqueName="[Range].[Active Employee]" caption="Active Employee" attribute="1" defaultMemberUniqueName="[Range].[Active Employee].[All]" allUniqueName="[Range].[Active Employee].[All]" dimensionUniqueName="[Range]" displayFolder="" count="2" memberValueDatatype="20" unbalanced="0"/>
    <cacheHierarchy uniqueName="[Range].[Attrition Rate]" caption="Attrition Rate" attribute="1" defaultMemberUniqueName="[Range].[Attrition Rate].[All]" allUniqueName="[Range].[Attrition Rate].[All]" dimensionUniqueName="[Range]" displayFolder="" count="2" memberValueDatatype="5" unbalanced="0"/>
    <cacheHierarchy uniqueName="[Table_1].[Attrition]" caption="Attrition" attribute="1" defaultMemberUniqueName="[Table_1].[Attrition].[All]" allUniqueName="[Table_1].[Attrition].[All]" dimensionUniqueName="[Table_1]" displayFolder="" count="2" memberValueDatatype="130" unbalanced="0"/>
    <cacheHierarchy uniqueName="[Table_1].[Business Travel]" caption="Business Travel" attribute="1" defaultMemberUniqueName="[Table_1].[Business Travel].[All]" allUniqueName="[Table_1].[Business Travel].[All]" dimensionUniqueName="[Table_1]" displayFolder="" count="2" memberValueDatatype="130" unbalanced="0"/>
    <cacheHierarchy uniqueName="[Table_1].[CF_age band]" caption="CF_age band" attribute="1" defaultMemberUniqueName="[Table_1].[CF_age band].[All]" allUniqueName="[Table_1].[CF_age band].[All]" dimensionUniqueName="[Table_1]" displayFolder="" count="2" memberValueDatatype="130" unbalanced="0"/>
    <cacheHierarchy uniqueName="[Table_1].[CF_attrition label]" caption="CF_attrition label" attribute="1" defaultMemberUniqueName="[Table_1].[CF_attrition label].[All]" allUniqueName="[Table_1].[CF_attrition label].[All]" dimensionUniqueName="[Table_1]" displayFolder="" count="2" memberValueDatatype="130" unbalanced="0"/>
    <cacheHierarchy uniqueName="[Table_1].[Department]" caption="Department" attribute="1" defaultMemberUniqueName="[Table_1].[Department].[All]" allUniqueName="[Table_1].[Department].[All]" dimensionUniqueName="[Table_1]" displayFolder="" count="2" memberValueDatatype="130" unbalanced="0"/>
    <cacheHierarchy uniqueName="[Table_1].[Education Field]" caption="Education Field" attribute="1" defaultMemberUniqueName="[Table_1].[Education Field].[All]" allUniqueName="[Table_1].[Education Field].[All]" dimensionUniqueName="[Table_1]" displayFolder="" count="2" memberValueDatatype="130" unbalanced="0"/>
    <cacheHierarchy uniqueName="[Table_1].[emp no]" caption="emp no" attribute="1" defaultMemberUniqueName="[Table_1].[emp no].[All]" allUniqueName="[Table_1].[emp no].[All]" dimensionUniqueName="[Table_1]" displayFolder="" count="2" memberValueDatatype="130" unbalanced="0"/>
    <cacheHierarchy uniqueName="[Table_1].[Employee Number]" caption="Employee Number" attribute="1" defaultMemberUniqueName="[Table_1].[Employee Number].[All]" allUniqueName="[Table_1].[Employee Number].[All]" dimensionUniqueName="[Table_1]" displayFolder="" count="2"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2" memberValueDatatype="130" unbalanced="0"/>
    <cacheHierarchy uniqueName="[Table_1].[Marital Status]" caption="Marital Status" attribute="1" defaultMemberUniqueName="[Table_1].[Marital Status].[All]" allUniqueName="[Table_1].[Marital Status].[All]" dimensionUniqueName="[Table_1]" displayFolder="" count="2" memberValueDatatype="130" unbalanced="0"/>
    <cacheHierarchy uniqueName="[Table_1].[Over Time]" caption="Over Time" attribute="1" defaultMemberUniqueName="[Table_1].[Over Time].[All]" allUniqueName="[Table_1].[Over Time].[All]" dimensionUniqueName="[Table_1]" displayFolder="" count="2" memberValueDatatype="130" unbalanced="0"/>
    <cacheHierarchy uniqueName="[Table_1].[Over18]" caption="Over18" attribute="1" defaultMemberUniqueName="[Table_1].[Over18].[All]" allUniqueName="[Table_1].[Over18].[All]" dimensionUniqueName="[Table_1]" displayFolder="" count="2"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2" memberValueDatatype="20" unbalanced="0"/>
    <cacheHierarchy uniqueName="[Table_1].[-2]" caption="-2" attribute="1" defaultMemberUniqueName="[Table_1].[-2].[All]" allUniqueName="[Table_1].[-2].[All]" dimensionUniqueName="[Table_1]" displayFolder="" count="2" memberValueDatatype="20" unbalanced="0"/>
    <cacheHierarchy uniqueName="[Table_1].[0]" caption="0" attribute="1" defaultMemberUniqueName="[Table_1].[0].[All]" allUniqueName="[Table_1].[0].[All]" dimensionUniqueName="[Table_1]" displayFolder="" count="2" memberValueDatatype="20" unbalanced="0"/>
    <cacheHierarchy uniqueName="[Table_1].[Age]" caption="Age" attribute="1" defaultMemberUniqueName="[Table_1].[Age].[All]" allUniqueName="[Table_1].[Age].[All]" dimensionUniqueName="[Table_1]" displayFolder="" count="2" memberValueDatatype="20" unbalanced="0"/>
    <cacheHierarchy uniqueName="[Table_1].[CF_attrition count]" caption="CF_attrition count" attribute="1" defaultMemberUniqueName="[Table_1].[CF_attrition count].[All]" allUniqueName="[Table_1].[CF_attrition count].[All]" dimensionUniqueName="[Table_1]" displayFolder="" count="2" memberValueDatatype="20" unbalanced="0"/>
    <cacheHierarchy uniqueName="[Table_1].[CF_attrition counts]" caption="CF_attrition counts" attribute="1" defaultMemberUniqueName="[Table_1].[CF_attrition counts].[All]" allUniqueName="[Table_1].[CF_attrition counts].[All]" dimensionUniqueName="[Table_1]" displayFolder="" count="2" memberValueDatatype="20" unbalanced="0"/>
    <cacheHierarchy uniqueName="[Table_1].[CF_attrition rate]" caption="CF_attrition rate" attribute="1" defaultMemberUniqueName="[Table_1].[CF_attrition rate].[All]" allUniqueName="[Table_1].[CF_attrition rate].[All]" dimensionUniqueName="[Table_1]" displayFolder="" count="2" memberValueDatatype="20" unbalanced="0"/>
    <cacheHierarchy uniqueName="[Table_1].[CF_current Employee]" caption="CF_current Employee" attribute="1" defaultMemberUniqueName="[Table_1].[CF_current Employee].[All]" allUniqueName="[Table_1].[CF_current Employee].[All]" dimensionUniqueName="[Table_1]" displayFolder="" count="2" memberValueDatatype="20" unbalanced="0"/>
    <cacheHierarchy uniqueName="[Table_1].[Daily Rate]" caption="Daily Rate" attribute="1" defaultMemberUniqueName="[Table_1].[Daily Rate].[All]" allUniqueName="[Table_1].[Daily Rate].[All]" dimensionUniqueName="[Table_1]" displayFolder="" count="2" memberValueDatatype="20" unbalanced="0"/>
    <cacheHierarchy uniqueName="[Table_1].[Distance From Home]" caption="Distance From Home" attribute="1" defaultMemberUniqueName="[Table_1].[Distance From Home].[All]" allUniqueName="[Table_1].[Distance From Home].[All]" dimensionUniqueName="[Table_1]" displayFolder="" count="2" memberValueDatatype="20" unbalanced="0"/>
    <cacheHierarchy uniqueName="[Table_1].[Education]" caption="Education" attribute="1" defaultMemberUniqueName="[Table_1].[Education].[All]" allUniqueName="[Table_1].[Education].[All]" dimensionUniqueName="[Table_1]" displayFolder="" count="2" memberValueDatatype="130" unbalanced="0"/>
    <cacheHierarchy uniqueName="[Table_1].[Employee Count]" caption="Employee Count" attribute="1" defaultMemberUniqueName="[Table_1].[Employee Count].[All]" allUniqueName="[Table_1].[Employee Count].[All]" dimensionUniqueName="[Table_1]" displayFolder="" count="2"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2" memberValueDatatype="20" unbalanced="0"/>
    <cacheHierarchy uniqueName="[Table_1].[Hourly Rate]" caption="Hourly Rate" attribute="1" defaultMemberUniqueName="[Table_1].[Hourly Rate].[All]" allUniqueName="[Table_1].[Hourly Rate].[All]" dimensionUniqueName="[Table_1]" displayFolder="" count="2" memberValueDatatype="20" unbalanced="0"/>
    <cacheHierarchy uniqueName="[Table_1].[Job Involvement]" caption="Job Involvement" attribute="1" defaultMemberUniqueName="[Table_1].[Job Involvement].[All]" allUniqueName="[Table_1].[Job Involvement].[All]" dimensionUniqueName="[Table_1]" displayFolder="" count="2" memberValueDatatype="20" unbalanced="0"/>
    <cacheHierarchy uniqueName="[Table_1].[Job Level]" caption="Job Level" attribute="1" defaultMemberUniqueName="[Table_1].[Job Level].[All]" allUniqueName="[Table_1].[Job Level].[All]" dimensionUniqueName="[Table_1]" displayFolder="" count="2" memberValueDatatype="20" unbalanced="0"/>
    <cacheHierarchy uniqueName="[Table_1].[Job Satisfaction]" caption="Job Satisfaction" attribute="1" defaultMemberUniqueName="[Table_1].[Job Satisfaction].[All]" allUniqueName="[Table_1].[Job Satisfaction].[All]" dimensionUniqueName="[Table_1]" displayFolder="" count="2" memberValueDatatype="20" unbalanced="0"/>
    <cacheHierarchy uniqueName="[Table_1].[Monthly Income]" caption="Monthly Income" attribute="1" defaultMemberUniqueName="[Table_1].[Monthly Income].[All]" allUniqueName="[Table_1].[Monthly Income].[All]" dimensionUniqueName="[Table_1]" displayFolder="" count="2" memberValueDatatype="20" unbalanced="0"/>
    <cacheHierarchy uniqueName="[Table_1].[Monthly Rate]" caption="Monthly Rate" attribute="1" defaultMemberUniqueName="[Table_1].[Monthly Rate].[All]" allUniqueName="[Table_1].[Monthly Rate].[All]" dimensionUniqueName="[Table_1]" displayFolder="" count="2" memberValueDatatype="20" unbalanced="0"/>
    <cacheHierarchy uniqueName="[Table_1].[Num Companies Worked]" caption="Num Companies Worked" attribute="1" defaultMemberUniqueName="[Table_1].[Num Companies Worked].[All]" allUniqueName="[Table_1].[Num Companies Worked].[All]" dimensionUniqueName="[Table_1]" displayFolder="" count="2" memberValueDatatype="20" unbalanced="0"/>
    <cacheHierarchy uniqueName="[Table_1].[Percent Salary Hike]" caption="Percent Salary Hike" attribute="1" defaultMemberUniqueName="[Table_1].[Percent Salary Hike].[All]" allUniqueName="[Table_1].[Percent Salary Hike].[All]" dimensionUniqueName="[Table_1]" displayFolder="" count="2" memberValueDatatype="20" unbalanced="0"/>
    <cacheHierarchy uniqueName="[Table_1].[Performance Rating]" caption="Performance Rating" attribute="1" defaultMemberUniqueName="[Table_1].[Performance Rating].[All]" allUniqueName="[Table_1].[Performance Rating].[All]" dimensionUniqueName="[Table_1]" displayFolder="" count="2"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2" memberValueDatatype="20" unbalanced="0"/>
    <cacheHierarchy uniqueName="[Table_1].[Standard Hours]" caption="Standard Hours" attribute="1" defaultMemberUniqueName="[Table_1].[Standard Hours].[All]" allUniqueName="[Table_1].[Standard Hours].[All]" dimensionUniqueName="[Table_1]" displayFolder="" count="2" memberValueDatatype="20" unbalanced="0"/>
    <cacheHierarchy uniqueName="[Table_1].[Stock Option Level]" caption="Stock Option Level" attribute="1" defaultMemberUniqueName="[Table_1].[Stock Option Level].[All]" allUniqueName="[Table_1].[Stock Option Level].[All]" dimensionUniqueName="[Table_1]" displayFolder="" count="2" memberValueDatatype="20" unbalanced="0"/>
    <cacheHierarchy uniqueName="[Table_1].[Total Working Years]" caption="Total Working Years" attribute="1" defaultMemberUniqueName="[Table_1].[Total Working Years].[All]" allUniqueName="[Table_1].[Total Working Years].[All]" dimensionUniqueName="[Table_1]" displayFolder="" count="2" memberValueDatatype="20" unbalanced="0"/>
    <cacheHierarchy uniqueName="[Table_1].[Work Life Balance]" caption="Work Life Balance" attribute="1" defaultMemberUniqueName="[Table_1].[Work Life Balance].[All]" allUniqueName="[Table_1].[Work Life Balance].[All]" dimensionUniqueName="[Table_1]" displayFolder="" count="2" memberValueDatatype="20" unbalanced="0"/>
    <cacheHierarchy uniqueName="[Table_1].[Years At Company]" caption="Years At Company" attribute="1" defaultMemberUniqueName="[Table_1].[Years At Company].[All]" allUniqueName="[Table_1].[Years At Company].[All]" dimensionUniqueName="[Table_1]" displayFolder="" count="2" memberValueDatatype="20" unbalanced="0"/>
    <cacheHierarchy uniqueName="[Table_1].[Years In Current Role]" caption="Years In Current Role" attribute="1" defaultMemberUniqueName="[Table_1].[Years In Current Role].[All]" allUniqueName="[Table_1].[Years In Current Role].[All]" dimensionUniqueName="[Table_1]" displayFolder="" count="2"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2"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2" memberValueDatatype="20" unbalanced="0"/>
    <cacheHierarchy uniqueName="[Measures].[__XL_Count Range]" caption="__XL_Count Range" measure="1" displayFolder="" measureGroup="Rang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34"/>
        </ext>
      </extLst>
    </cacheHierarchy>
    <cacheHierarchy uniqueName="[Measures].[Average of Job Satisfaction]" caption="Average of Job Satisfaction" measure="1" displayFolder="" measureGroup="Table_1" count="0" oneField="1" hidden="1">
      <fieldsUsage count="1">
        <fieldUsage x="0"/>
      </fieldsUsage>
      <extLst>
        <ext xmlns:x15="http://schemas.microsoft.com/office/spreadsheetml/2010/11/main" uri="{B97F6D7D-B522-45F9-BDA1-12C45D357490}">
          <x15:cacheHierarchy aggregatedColumn="34"/>
        </ext>
      </extLst>
    </cacheHierarchy>
  </cacheHierarchies>
  <kpis count="0"/>
  <dimensions count="3">
    <dimension measure="1" name="Measures" uniqueName="[Measures]" caption="Measures"/>
    <dimension name="Range" uniqueName="[Range]" caption="Range"/>
    <dimension name="Table_1" uniqueName="[Table_1]" caption="Table_1"/>
  </dimensions>
  <measureGroups count="2">
    <measureGroup name="Range" caption="Range"/>
    <measureGroup name="Table_1" caption="Table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mran vishwakarma" refreshedDate="46059.672556712962" backgroundQuery="1" createdVersion="3" refreshedVersion="8" minRefreshableVersion="3" recordCount="0" supportSubquery="1" supportAdvancedDrill="1" xr:uid="{8CFA4E31-3B86-4B2B-8E2A-9E4B995D33DC}">
  <cacheSource type="external" connectionId="1">
    <extLst>
      <ext xmlns:x14="http://schemas.microsoft.com/office/spreadsheetml/2009/9/main" uri="{F057638F-6D5F-4e77-A914-E7F072B9BCA8}">
        <x14:sourceConnection name="ThisWorkbookDataModel"/>
      </ext>
    </extLst>
  </cacheSource>
  <cacheFields count="0"/>
  <cacheHierarchies count="54">
    <cacheHierarchy uniqueName="[Range].[Total Employee]" caption="Total Employee" attribute="1" defaultMemberUniqueName="[Range].[Total Employee].[All]" allUniqueName="[Range].[Total Employee].[All]" dimensionUniqueName="[Range]" displayFolder="" count="0" memberValueDatatype="20" unbalanced="0"/>
    <cacheHierarchy uniqueName="[Range].[Attrition]" caption="Attrition" attribute="1" defaultMemberUniqueName="[Range].[Attrition].[All]" allUniqueName="[Range].[Attrition].[All]" dimensionUniqueName="[Range]" displayFolder="" count="0" memberValueDatatype="20" unbalanced="0"/>
    <cacheHierarchy uniqueName="[Range].[Avg Age]" caption="Avg Age" attribute="1" defaultMemberUniqueName="[Range].[Avg Age].[All]" allUniqueName="[Range].[Avg Age].[All]" dimensionUniqueName="[Range]" displayFolder="" count="0" memberValueDatatype="5" unbalanced="0"/>
    <cacheHierarchy uniqueName="[Range].[Active Employee]" caption="Active Employee" attribute="1" defaultMemberUniqueName="[Range].[Active Employee].[All]" allUniqueName="[Range].[Active Employee].[All]" dimensionUniqueName="[Range]" displayFolder="" count="0" memberValueDatatype="20" unbalanced="0"/>
    <cacheHierarchy uniqueName="[Range].[Attrition Rate]" caption="Attrition Rate" attribute="1" defaultMemberUniqueName="[Range].[Attrition Rate].[All]" allUniqueName="[Range].[Attrition Rate].[All]" dimensionUniqueName="[Range]" displayFolder="" count="0" memberValueDatatype="5" unbalanced="0"/>
    <cacheHierarchy uniqueName="[Table_1].[Attrition]" caption="Attrition" attribute="1" defaultMemberUniqueName="[Table_1].[Attrition].[All]" allUniqueName="[Table_1].[Attrition].[All]" dimensionUniqueName="[Table_1]" displayFolder="" count="0" memberValueDatatype="130" unbalanced="0"/>
    <cacheHierarchy uniqueName="[Table_1].[Business Travel]" caption="Business Travel" attribute="1" defaultMemberUniqueName="[Table_1].[Business Travel].[All]" allUniqueName="[Table_1].[Business Travel].[All]" dimensionUniqueName="[Table_1]" displayFolder="" count="0" memberValueDatatype="130" unbalanced="0"/>
    <cacheHierarchy uniqueName="[Table_1].[CF_age band]" caption="CF_age band" attribute="1" defaultMemberUniqueName="[Table_1].[CF_age band].[All]" allUniqueName="[Table_1].[CF_age band].[All]" dimensionUniqueName="[Table_1]" displayFolder="" count="0" memberValueDatatype="130" unbalanced="0"/>
    <cacheHierarchy uniqueName="[Table_1].[CF_attrition label]" caption="CF_attrition label" attribute="1" defaultMemberUniqueName="[Table_1].[CF_attrition label].[All]" allUniqueName="[Table_1].[CF_attrition label].[All]" dimensionUniqueName="[Table_1]" displayFolder="" count="0" memberValueDatatype="130" unbalanced="0"/>
    <cacheHierarchy uniqueName="[Table_1].[Department]" caption="Department" attribute="1" defaultMemberUniqueName="[Table_1].[Department].[All]" allUniqueName="[Table_1].[Department].[All]" dimensionUniqueName="[Table_1]" displayFolder="" count="0" memberValueDatatype="130" unbalanced="0"/>
    <cacheHierarchy uniqueName="[Table_1].[Education Field]" caption="Education Field" attribute="1" defaultMemberUniqueName="[Table_1].[Education Field].[All]" allUniqueName="[Table_1].[Education Field].[All]" dimensionUniqueName="[Table_1]" displayFolder="" count="0" memberValueDatatype="130" unbalanced="0"/>
    <cacheHierarchy uniqueName="[Table_1].[emp no]" caption="emp no" attribute="1" defaultMemberUniqueName="[Table_1].[emp no].[All]" allUniqueName="[Table_1].[emp no].[All]" dimensionUniqueName="[Table_1]" displayFolder="" count="0" memberValueDatatype="130" unbalanced="0"/>
    <cacheHierarchy uniqueName="[Table_1].[Employee Number]" caption="Employee Number" attribute="1" defaultMemberUniqueName="[Table_1].[Employee Number].[All]" allUniqueName="[Table_1].[Employee Number].[All]" dimensionUniqueName="[Table_1]" displayFolder="" count="0" memberValueDatatype="20" unbalanced="0"/>
    <cacheHierarchy uniqueName="[Table_1].[Gender]" caption="Gender" attribute="1" defaultMemberUniqueName="[Table_1].[Gender].[All]" allUniqueName="[Table_1].[Gender].[All]" dimensionUniqueName="[Table_1]" displayFolder="" count="2" memberValueDatatype="130" unbalanced="0"/>
    <cacheHierarchy uniqueName="[Table_1].[Job Role]" caption="Job Role" attribute="1" defaultMemberUniqueName="[Table_1].[Job Role].[All]" allUniqueName="[Table_1].[Job Role].[All]" dimensionUniqueName="[Table_1]" displayFolder="" count="0" memberValueDatatype="130" unbalanced="0"/>
    <cacheHierarchy uniqueName="[Table_1].[Marital Status]" caption="Marital Status" attribute="1" defaultMemberUniqueName="[Table_1].[Marital Status].[All]" allUniqueName="[Table_1].[Marital Status].[All]" dimensionUniqueName="[Table_1]" displayFolder="" count="0" memberValueDatatype="130" unbalanced="0"/>
    <cacheHierarchy uniqueName="[Table_1].[Over Time]" caption="Over Time" attribute="1" defaultMemberUniqueName="[Table_1].[Over Time].[All]" allUniqueName="[Table_1].[Over Time].[All]" dimensionUniqueName="[Table_1]" displayFolder="" count="0" memberValueDatatype="130" unbalanced="0"/>
    <cacheHierarchy uniqueName="[Table_1].[Over18]" caption="Over18" attribute="1" defaultMemberUniqueName="[Table_1].[Over18].[All]" allUniqueName="[Table_1].[Over18].[All]" dimensionUniqueName="[Table_1]" displayFolder="" count="0" memberValueDatatype="130" unbalanced="0"/>
    <cacheHierarchy uniqueName="[Table_1].[Training Times Last Year]" caption="Training Times Last Year" attribute="1" defaultMemberUniqueName="[Table_1].[Training Times Last Year].[All]" allUniqueName="[Table_1].[Training Times Last Year].[All]" dimensionUniqueName="[Table_1]" displayFolder="" count="0" memberValueDatatype="20" unbalanced="0"/>
    <cacheHierarchy uniqueName="[Table_1].[-2]" caption="-2" attribute="1" defaultMemberUniqueName="[Table_1].[-2].[All]" allUniqueName="[Table_1].[-2].[All]" dimensionUniqueName="[Table_1]" displayFolder="" count="0" memberValueDatatype="20" unbalanced="0"/>
    <cacheHierarchy uniqueName="[Table_1].[0]" caption="0" attribute="1" defaultMemberUniqueName="[Table_1].[0].[All]" allUniqueName="[Table_1].[0].[All]" dimensionUniqueName="[Table_1]" displayFolder="" count="0" memberValueDatatype="20" unbalanced="0"/>
    <cacheHierarchy uniqueName="[Table_1].[Age]" caption="Age" attribute="1" defaultMemberUniqueName="[Table_1].[Age].[All]" allUniqueName="[Table_1].[Age].[All]" dimensionUniqueName="[Table_1]" displayFolder="" count="0" memberValueDatatype="20" unbalanced="0"/>
    <cacheHierarchy uniqueName="[Table_1].[CF_attrition count]" caption="CF_attrition count" attribute="1" defaultMemberUniqueName="[Table_1].[CF_attrition count].[All]" allUniqueName="[Table_1].[CF_attrition count].[All]" dimensionUniqueName="[Table_1]" displayFolder="" count="0" memberValueDatatype="20" unbalanced="0"/>
    <cacheHierarchy uniqueName="[Table_1].[CF_attrition counts]" caption="CF_attrition counts" attribute="1" defaultMemberUniqueName="[Table_1].[CF_attrition counts].[All]" allUniqueName="[Table_1].[CF_attrition counts].[All]" dimensionUniqueName="[Table_1]" displayFolder="" count="0" memberValueDatatype="20" unbalanced="0"/>
    <cacheHierarchy uniqueName="[Table_1].[CF_attrition rate]" caption="CF_attrition rate" attribute="1" defaultMemberUniqueName="[Table_1].[CF_attrition rate].[All]" allUniqueName="[Table_1].[CF_attrition rate].[All]" dimensionUniqueName="[Table_1]" displayFolder="" count="0" memberValueDatatype="20" unbalanced="0"/>
    <cacheHierarchy uniqueName="[Table_1].[CF_current Employee]" caption="CF_current Employee" attribute="1" defaultMemberUniqueName="[Table_1].[CF_current Employee].[All]" allUniqueName="[Table_1].[CF_current Employee].[All]" dimensionUniqueName="[Table_1]" displayFolder="" count="0" memberValueDatatype="20" unbalanced="0"/>
    <cacheHierarchy uniqueName="[Table_1].[Daily Rate]" caption="Daily Rate" attribute="1" defaultMemberUniqueName="[Table_1].[Daily Rate].[All]" allUniqueName="[Table_1].[Daily Rate].[All]" dimensionUniqueName="[Table_1]" displayFolder="" count="0" memberValueDatatype="20" unbalanced="0"/>
    <cacheHierarchy uniqueName="[Table_1].[Distance From Home]" caption="Distance From Home" attribute="1" defaultMemberUniqueName="[Table_1].[Distance From Home].[All]" allUniqueName="[Table_1].[Distance From Home].[All]" dimensionUniqueName="[Table_1]" displayFolder="" count="0" memberValueDatatype="20" unbalanced="0"/>
    <cacheHierarchy uniqueName="[Table_1].[Education]" caption="Education" attribute="1" defaultMemberUniqueName="[Table_1].[Education].[All]" allUniqueName="[Table_1].[Education].[All]" dimensionUniqueName="[Table_1]" displayFolder="" count="0" memberValueDatatype="130" unbalanced="0"/>
    <cacheHierarchy uniqueName="[Table_1].[Employee Count]" caption="Employee Count" attribute="1" defaultMemberUniqueName="[Table_1].[Employee Count].[All]" allUniqueName="[Table_1].[Employee Count].[All]" dimensionUniqueName="[Table_1]" displayFolder="" count="0" memberValueDatatype="20" unbalanced="0"/>
    <cacheHierarchy uniqueName="[Table_1].[Environment Satisfaction]" caption="Environment Satisfaction" attribute="1" defaultMemberUniqueName="[Table_1].[Environment Satisfaction].[All]" allUniqueName="[Table_1].[Environment Satisfaction].[All]" dimensionUniqueName="[Table_1]" displayFolder="" count="0" memberValueDatatype="20" unbalanced="0"/>
    <cacheHierarchy uniqueName="[Table_1].[Hourly Rate]" caption="Hourly Rate" attribute="1" defaultMemberUniqueName="[Table_1].[Hourly Rate].[All]" allUniqueName="[Table_1].[Hourly Rate].[All]" dimensionUniqueName="[Table_1]" displayFolder="" count="0" memberValueDatatype="20" unbalanced="0"/>
    <cacheHierarchy uniqueName="[Table_1].[Job Involvement]" caption="Job Involvement" attribute="1" defaultMemberUniqueName="[Table_1].[Job Involvement].[All]" allUniqueName="[Table_1].[Job Involvement].[All]" dimensionUniqueName="[Table_1]" displayFolder="" count="0" memberValueDatatype="20" unbalanced="0"/>
    <cacheHierarchy uniqueName="[Table_1].[Job Level]" caption="Job Level" attribute="1" defaultMemberUniqueName="[Table_1].[Job Level].[All]" allUniqueName="[Table_1].[Job Level].[All]" dimensionUniqueName="[Table_1]" displayFolder="" count="0" memberValueDatatype="20" unbalanced="0"/>
    <cacheHierarchy uniqueName="[Table_1].[Job Satisfaction]" caption="Job Satisfaction" attribute="1" defaultMemberUniqueName="[Table_1].[Job Satisfaction].[All]" allUniqueName="[Table_1].[Job Satisfaction].[All]" dimensionUniqueName="[Table_1]" displayFolder="" count="0" memberValueDatatype="20" unbalanced="0"/>
    <cacheHierarchy uniqueName="[Table_1].[Monthly Income]" caption="Monthly Income" attribute="1" defaultMemberUniqueName="[Table_1].[Monthly Income].[All]" allUniqueName="[Table_1].[Monthly Income].[All]" dimensionUniqueName="[Table_1]" displayFolder="" count="0" memberValueDatatype="20" unbalanced="0"/>
    <cacheHierarchy uniqueName="[Table_1].[Monthly Rate]" caption="Monthly Rate" attribute="1" defaultMemberUniqueName="[Table_1].[Monthly Rate].[All]" allUniqueName="[Table_1].[Monthly Rate].[All]" dimensionUniqueName="[Table_1]" displayFolder="" count="0" memberValueDatatype="20" unbalanced="0"/>
    <cacheHierarchy uniqueName="[Table_1].[Num Companies Worked]" caption="Num Companies Worked" attribute="1" defaultMemberUniqueName="[Table_1].[Num Companies Worked].[All]" allUniqueName="[Table_1].[Num Companies Worked].[All]" dimensionUniqueName="[Table_1]" displayFolder="" count="0" memberValueDatatype="20" unbalanced="0"/>
    <cacheHierarchy uniqueName="[Table_1].[Percent Salary Hike]" caption="Percent Salary Hike" attribute="1" defaultMemberUniqueName="[Table_1].[Percent Salary Hike].[All]" allUniqueName="[Table_1].[Percent Salary Hike].[All]" dimensionUniqueName="[Table_1]" displayFolder="" count="0" memberValueDatatype="20" unbalanced="0"/>
    <cacheHierarchy uniqueName="[Table_1].[Performance Rating]" caption="Performance Rating" attribute="1" defaultMemberUniqueName="[Table_1].[Performance Rating].[All]" allUniqueName="[Table_1].[Performance Rating].[All]" dimensionUniqueName="[Table_1]" displayFolder="" count="0" memberValueDatatype="20" unbalanced="0"/>
    <cacheHierarchy uniqueName="[Table_1].[Relationship Satisfaction]" caption="Relationship Satisfaction" attribute="1" defaultMemberUniqueName="[Table_1].[Relationship Satisfaction].[All]" allUniqueName="[Table_1].[Relationship Satisfaction].[All]" dimensionUniqueName="[Table_1]" displayFolder="" count="0" memberValueDatatype="20" unbalanced="0"/>
    <cacheHierarchy uniqueName="[Table_1].[Standard Hours]" caption="Standard Hours" attribute="1" defaultMemberUniqueName="[Table_1].[Standard Hours].[All]" allUniqueName="[Table_1].[Standard Hours].[All]" dimensionUniqueName="[Table_1]" displayFolder="" count="0" memberValueDatatype="20" unbalanced="0"/>
    <cacheHierarchy uniqueName="[Table_1].[Stock Option Level]" caption="Stock Option Level" attribute="1" defaultMemberUniqueName="[Table_1].[Stock Option Level].[All]" allUniqueName="[Table_1].[Stock Option Level].[All]" dimensionUniqueName="[Table_1]" displayFolder="" count="0" memberValueDatatype="20" unbalanced="0"/>
    <cacheHierarchy uniqueName="[Table_1].[Total Working Years]" caption="Total Working Years" attribute="1" defaultMemberUniqueName="[Table_1].[Total Working Years].[All]" allUniqueName="[Table_1].[Total Working Years].[All]" dimensionUniqueName="[Table_1]" displayFolder="" count="0" memberValueDatatype="20" unbalanced="0"/>
    <cacheHierarchy uniqueName="[Table_1].[Work Life Balance]" caption="Work Life Balance" attribute="1" defaultMemberUniqueName="[Table_1].[Work Life Balance].[All]" allUniqueName="[Table_1].[Work Life Balance].[All]" dimensionUniqueName="[Table_1]" displayFolder="" count="0" memberValueDatatype="20" unbalanced="0"/>
    <cacheHierarchy uniqueName="[Table_1].[Years At Company]" caption="Years At Company" attribute="1" defaultMemberUniqueName="[Table_1].[Years At Company].[All]" allUniqueName="[Table_1].[Years At Company].[All]" dimensionUniqueName="[Table_1]" displayFolder="" count="0" memberValueDatatype="20" unbalanced="0"/>
    <cacheHierarchy uniqueName="[Table_1].[Years In Current Role]" caption="Years In Current Role" attribute="1" defaultMemberUniqueName="[Table_1].[Years In Current Role].[All]" allUniqueName="[Table_1].[Years In Current Role].[All]" dimensionUniqueName="[Table_1]" displayFolder="" count="0" memberValueDatatype="20" unbalanced="0"/>
    <cacheHierarchy uniqueName="[Table_1].[Years Since Last Promotion]" caption="Years Since Last Promotion" attribute="1" defaultMemberUniqueName="[Table_1].[Years Since Last Promotion].[All]" allUniqueName="[Table_1].[Years Since Last Promotion].[All]" dimensionUniqueName="[Table_1]" displayFolder="" count="0" memberValueDatatype="20" unbalanced="0"/>
    <cacheHierarchy uniqueName="[Table_1].[Years With Curr Manager]" caption="Years With Curr Manager" attribute="1" defaultMemberUniqueName="[Table_1].[Years With Curr Manager].[All]" allUniqueName="[Table_1].[Years With Curr Manager].[All]" dimensionUniqueName="[Table_1]" displayFolder="" count="0" memberValueDatatype="20" unbalanced="0"/>
    <cacheHierarchy uniqueName="[Measures].[__XL_Count Range]" caption="__XL_Count Range" measure="1" displayFolder="" measureGroup="Range" count="0" hidden="1"/>
    <cacheHierarchy uniqueName="[Measures].[__XL_Count Table_1]" caption="__XL_Count Table_1" measure="1" displayFolder="" measureGroup="Table_1" count="0" hidden="1"/>
    <cacheHierarchy uniqueName="[Measures].[__No measures defined]" caption="__No measures defined" measure="1" displayFolder="" count="0" hidden="1"/>
    <cacheHierarchy uniqueName="[Measures].[Sum of Job Satisfaction]" caption="Sum of Job Satisfaction" measure="1" displayFolder="" measureGroup="Table_1" count="0" hidden="1">
      <extLst>
        <ext xmlns:x15="http://schemas.microsoft.com/office/spreadsheetml/2010/11/main" uri="{B97F6D7D-B522-45F9-BDA1-12C45D357490}">
          <x15:cacheHierarchy aggregatedColumn="34"/>
        </ext>
      </extLst>
    </cacheHierarchy>
    <cacheHierarchy uniqueName="[Measures].[Average of Job Satisfaction]" caption="Average of Job Satisfaction" measure="1" displayFolder="" measureGroup="Table_1" count="0" hidden="1">
      <extLst>
        <ext xmlns:x15="http://schemas.microsoft.com/office/spreadsheetml/2010/11/main" uri="{B97F6D7D-B522-45F9-BDA1-12C45D357490}">
          <x15:cacheHierarchy aggregatedColumn="34"/>
        </ext>
      </extLst>
    </cacheHierarchy>
  </cacheHierarchies>
  <kpis count="0"/>
  <extLst>
    <ext xmlns:x14="http://schemas.microsoft.com/office/spreadsheetml/2009/9/main" uri="{725AE2AE-9491-48be-B2B4-4EB974FC3084}">
      <x14:pivotCacheDefinition slicerData="1" pivotCacheId="84991257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470"/>
    <n v="237"/>
    <n v="36.923809523809524"/>
    <n v="1233"/>
    <n v="0.161224489795918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8CD6E1-1E8C-4D82-A1EE-A506AE25BD69}"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Average of Job Satisfaction" fld="0" subtotal="average" baseField="0" baseItem="0" numFmtId="164"/>
  </dataFields>
  <formats count="1">
    <format dxfId="47">
      <pivotArea outline="0" collapsedLevelsAreSubtotals="1" fieldPosition="0"/>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Job Satisfaction"/>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711E89-DC1D-4589-8C3C-4F0F445D0004}"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26D27-E8C5-47FE-829A-BA26317CFC62}" name="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E0049A-6589-49A6-B096-CE3A4252835F}"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0"/>
          </reference>
        </references>
      </pivotArea>
    </chartFormat>
    <chartFormat chart="0" format="5">
      <pivotArea type="data" outline="0" fieldPosition="0">
        <references count="2">
          <reference field="4294967294" count="1" selected="0">
            <x v="0"/>
          </reference>
          <reference field="4" count="1" selected="0">
            <x v="1"/>
          </reference>
        </references>
      </pivotArea>
    </chartFormat>
    <chartFormat chart="0" format="6">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25F893-D682-4BC2-A407-611345D4110F}"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1BCBA4-7E06-4AD4-AD05-6F77BC22E3D1}" name="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5">
    <pivotField showAll="0"/>
    <pivotField showAll="0"/>
    <pivotField numFmtId="1" showAll="0"/>
    <pivotField showAll="0"/>
    <pivotField numFmtId="1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44DA22-16B0-4CCC-989D-0AF03350D936}"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CF_attrition count" fld="17"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A50A11-4E57-4FBF-97B1-83591C17DE99}" name="Education wise attrition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71E4C7-B701-4A63-8D59-1C3AC1643EE9}"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E9E23A-F923-4872-B179-AE943128BA02}" name="Attrition by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849ABA96-042D-4B49-94AD-F77FCEDB5A09}" sourceName="[Table_1].[Gender]">
  <pivotTables>
    <pivotTable tabId="5" name="PivotTable3"/>
  </pivotTables>
  <data>
    <olap pivotCacheId="849912577">
      <levels count="2">
        <level uniqueName="[Table_1].[Gender].[(All)]" sourceCaption="(All)" count="0"/>
        <level uniqueName="[Table_1].[Gender].[Gender]" sourceCaption="Gender" count="2">
          <ranges>
            <range startItem="0">
              <i n="[Table_1].[Gender].&amp;[Female]" c="Female"/>
              <i n="[Table_1].[Gender].&amp;[Male]" c="Male"/>
            </range>
          </ranges>
        </level>
      </levels>
      <selections count="1">
        <selection n="[Table_1].[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AB6BDB9A-74D3-435A-ADA5-6C0ADDB2F39F}" sourceName="Gender">
  <pivotTables>
    <pivotTable tabId="6" name="Gender"/>
    <pivotTable tabId="11" name="Attrition by Age"/>
    <pivotTable tabId="8" name="Attrition by job role"/>
    <pivotTable tabId="9" name="Department"/>
    <pivotTable tabId="7" name="Education wise attrition "/>
    <pivotTable tabId="2" name="KPI"/>
    <pivotTable tabId="14" name="Marital Status"/>
    <pivotTable tabId="10" name="Attrition by Age"/>
  </pivotTables>
  <data>
    <tabular pivotCacheId="4809882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64DF45E-CE76-4762-B1ED-B0B6B3E28BAB}" sourceName="Department">
  <pivotTables>
    <pivotTable tabId="9" name="Department"/>
    <pivotTable tabId="11" name="Attrition by Age"/>
    <pivotTable tabId="8" name="Attrition by job role"/>
    <pivotTable tabId="7" name="Education wise attrition "/>
    <pivotTable tabId="6" name="Gender"/>
    <pivotTable tabId="2" name="KPI"/>
    <pivotTable tabId="14" name="Marital Status"/>
    <pivotTable tabId="10" name="Attrition by Age"/>
  </pivotTables>
  <data>
    <tabular pivotCacheId="4809882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36C92F35-03BE-44F7-9F5E-82D2C1374363}" sourceName="Education Field">
  <pivotTables>
    <pivotTable tabId="9" name="Department"/>
    <pivotTable tabId="11" name="Attrition by Age"/>
    <pivotTable tabId="8" name="Attrition by job role"/>
    <pivotTable tabId="7" name="Education wise attrition "/>
    <pivotTable tabId="6" name="Gender"/>
    <pivotTable tabId="2" name="KPI"/>
    <pivotTable tabId="14" name="Marital Status"/>
    <pivotTable tabId="10" name="Attrition by Age"/>
  </pivotTables>
  <data>
    <tabular pivotCacheId="48098828">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56F2C26F-AEE1-45A2-937C-CEBC64083CAA}" cache="Slicer_Gender1" caption="Gende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0C8AC6AB-6EB1-49DD-A5BE-56FDAA45CF73}" cache="Slicer_Gender2"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B321E11-8800-44AA-93D0-5903572D3095}" cache="Slicer_Gender2" caption="Gender" columnCount="2" style="SlicerStyleLight4" rowHeight="234950"/>
  <slicer name="Department 1" xr10:uid="{B4D013B8-480D-4CE9-BADD-738D5419AE37}" cache="Slicer_Department" style="SlicerStyleDark2" rowHeight="234950"/>
  <slicer name="Education Field 2" xr10:uid="{A88D8A73-A33B-4678-80F6-C733B932AB5E}" cache="Slicer_Education_Field1" style="SlicerStyleDark6"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873044E-5AEF-453C-94B5-BE058E7304B9}" cache="Slicer_Department" caption="Department" rowHeight="234950"/>
  <slicer name="Education Field 1" xr10:uid="{E86CCF5B-009B-4972-811A-0A8FE71C6A30}" cache="Slicer_Education_Field1"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E51FC4E1-385C-4A07-91A8-7A756CEE0C64}" cache="Slicer_Gender2" caption="Gender" rowHeight="234950"/>
  <slicer name="Education Field" xr10:uid="{6B56390A-2F0C-4FBC-AF79-148E820892E0}" cache="Slicer_Education_Field1" caption="Education Fie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C1CE3B-118D-4EBE-A449-0393FF9457D8}" name="Table_1" displayName="Table_1" ref="A1:AR1471" headerRowDxfId="46" dataDxfId="44" headerRowBorderDxfId="45">
  <tableColumns count="44">
    <tableColumn id="1" xr3:uid="{079643BF-F720-4461-8014-DBBFEA434EAC}" name="Attrition" dataDxfId="43"/>
    <tableColumn id="2" xr3:uid="{AB8B7ED9-F424-4761-81D5-BC88E7525AA7}" name="Business Travel" dataDxfId="42"/>
    <tableColumn id="3" xr3:uid="{B37760DA-08DB-4866-AE00-9B47CAFE35DF}" name="CF_age band" dataDxfId="41"/>
    <tableColumn id="4" xr3:uid="{0FE3FBF7-052B-42FA-A36D-B6D0737FC817}" name="CF_attrition label" dataDxfId="40"/>
    <tableColumn id="5" xr3:uid="{49BD7962-FD1B-4F26-B327-7CB7955E6EB7}" name="Department" dataDxfId="39"/>
    <tableColumn id="6" xr3:uid="{653F4259-1C58-462A-9E54-949911805801}" name="Education Field" dataDxfId="38"/>
    <tableColumn id="7" xr3:uid="{3A976682-92D3-4830-A7D9-92E1A9AC40CF}" name="emp no" dataDxfId="37"/>
    <tableColumn id="8" xr3:uid="{20C59BCE-3005-487C-8CEF-C0C529F1BE20}" name="Employee Number" dataDxfId="36"/>
    <tableColumn id="9" xr3:uid="{BA609227-D973-47DA-A84B-A01BD9640D6F}" name="Gender" dataDxfId="35"/>
    <tableColumn id="10" xr3:uid="{C7EFD824-0C70-42B4-B942-9878AE14533E}" name="Job Role" dataDxfId="34"/>
    <tableColumn id="11" xr3:uid="{19499A8C-42D5-43D5-B46F-254DB0869B81}" name="Marital Status" dataDxfId="33"/>
    <tableColumn id="12" xr3:uid="{576A1941-259E-4906-9559-B3D10BCD888F}" name="Over Time" dataDxfId="32"/>
    <tableColumn id="13" xr3:uid="{E65E62A9-78F2-44DC-83D8-E666CE4094E1}" name="Over18" dataDxfId="31"/>
    <tableColumn id="14" xr3:uid="{B7387A20-840B-4EFE-91CE-A3603A7B122D}" name="Training Times Last Year" dataDxfId="30"/>
    <tableColumn id="15" xr3:uid="{3090FC31-A4EB-42A0-BD91-1F0936F76D56}" name="-2" dataDxfId="29"/>
    <tableColumn id="16" xr3:uid="{9889EF85-0EF7-49AA-9E94-557F63260D6B}" name="0" dataDxfId="28"/>
    <tableColumn id="17" xr3:uid="{BD854F22-A9CE-4CC8-A9D5-D4FEF75E08ED}" name="Age" dataDxfId="27"/>
    <tableColumn id="18" xr3:uid="{EC6BDB3A-997E-4F78-8AD3-9F7FC3901EB8}" name="CF_attrition count" dataDxfId="26"/>
    <tableColumn id="19" xr3:uid="{3A055162-FF3E-461D-97B0-636D630E1E9A}" name="CF_attrition counts" dataDxfId="25"/>
    <tableColumn id="20" xr3:uid="{A9D3C906-FEC4-41F9-8815-6E71DE3209F0}" name="CF_attrition rate" dataDxfId="24"/>
    <tableColumn id="21" xr3:uid="{B2FF3845-2684-4952-A061-7BB4B11756D7}" name="CF_current Employee" dataDxfId="23"/>
    <tableColumn id="22" xr3:uid="{E6567DDD-55E2-406E-A5D8-285EE3F9485B}" name="Daily Rate" dataDxfId="22"/>
    <tableColumn id="23" xr3:uid="{C8DF4E6A-D5A4-4BA0-84AB-A793936EC764}" name="Distance From Home" dataDxfId="21"/>
    <tableColumn id="24" xr3:uid="{981B3C90-93C1-4591-8D23-39ECFAA0DC25}" name="Education" dataDxfId="20"/>
    <tableColumn id="25" xr3:uid="{80819B15-6CC0-45EC-8A9D-DA1C35B27FE7}" name="Employee Count" dataDxfId="19"/>
    <tableColumn id="26" xr3:uid="{F111815F-BD25-44BB-B434-B0315E19D218}" name="Environment Satisfaction" dataDxfId="18"/>
    <tableColumn id="27" xr3:uid="{FBA5297A-7BA3-4151-9F18-BB773EAAB811}" name="Hourly Rate" dataDxfId="17"/>
    <tableColumn id="28" xr3:uid="{D062C563-0AEE-4A51-A5E1-3C1185A38DED}" name="Job Involvement" dataDxfId="16"/>
    <tableColumn id="29" xr3:uid="{0E7C03A3-45D9-4101-AC3C-5A2A21E00F7E}" name="Job Level" dataDxfId="15"/>
    <tableColumn id="30" xr3:uid="{234FD3CE-A65B-4E56-BE75-89AC53DA47B3}" name="Job Satisfaction" dataDxfId="14"/>
    <tableColumn id="31" xr3:uid="{130F709C-2194-4EDB-945B-168CD974C681}" name="Monthly Income" dataDxfId="13"/>
    <tableColumn id="32" xr3:uid="{1F508398-5198-4405-9048-AA3AB6F85AC9}" name="Monthly Rate" dataDxfId="12"/>
    <tableColumn id="33" xr3:uid="{B464F0FA-EDCF-48EE-BC36-410E57DFFF15}" name="Num Companies Worked" dataDxfId="11"/>
    <tableColumn id="34" xr3:uid="{E5D2AE73-DDBF-4789-8F03-39C7AB58D367}" name="Percent Salary Hike" dataDxfId="10"/>
    <tableColumn id="35" xr3:uid="{A93A6D4D-28A7-4FE0-AED9-B50DD5D89C78}" name="Performance Rating" dataDxfId="9"/>
    <tableColumn id="36" xr3:uid="{53A3F85A-5B02-472D-A7B4-DEE410611F17}" name="Relationship Satisfaction" dataDxfId="8"/>
    <tableColumn id="37" xr3:uid="{6F60E908-389A-4198-BD15-05024BDA150A}" name="Standard Hours" dataDxfId="7"/>
    <tableColumn id="38" xr3:uid="{42E9BFC6-8456-4D2E-A03C-321EA01E4778}" name="Stock Option Level" dataDxfId="6"/>
    <tableColumn id="39" xr3:uid="{1C5E58CF-7082-46B2-B8E1-6FE5CA49A109}" name="Total Working Years" dataDxfId="5"/>
    <tableColumn id="40" xr3:uid="{A86516BB-14B3-4EA8-84EF-B8BC843E6D8D}" name="Work Life Balance" dataDxfId="4"/>
    <tableColumn id="41" xr3:uid="{4FDF5D7D-967D-4C73-A0A5-CC8747D997FB}" name="Years At Company" dataDxfId="3"/>
    <tableColumn id="42" xr3:uid="{AD4AB904-C0C9-45B1-8F65-853D568ED687}" name="Years In Current Role" dataDxfId="2"/>
    <tableColumn id="43" xr3:uid="{C11C5EAB-454C-4908-BEFE-9C188C05947C}" name="Years Since Last Promotion" dataDxfId="1"/>
    <tableColumn id="44" xr3:uid="{356189AE-9E95-497F-945F-E4A0BC3AAFE2}" name="Years With Curr Manager" dataDxfId="0"/>
  </tableColumns>
  <tableStyleInfo name="Data-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BF877-3F4D-4C2D-9FDF-58D5BCA02A20}">
  <dimension ref="A3:C7"/>
  <sheetViews>
    <sheetView workbookViewId="0">
      <selection activeCell="A4" sqref="A4"/>
    </sheetView>
  </sheetViews>
  <sheetFormatPr defaultRowHeight="14.4" x14ac:dyDescent="0.3"/>
  <cols>
    <col min="1" max="1" width="24" bestFit="1" customWidth="1"/>
  </cols>
  <sheetData>
    <row r="3" spans="1:3" x14ac:dyDescent="0.3">
      <c r="A3" t="s">
        <v>1561</v>
      </c>
    </row>
    <row r="4" spans="1:3" x14ac:dyDescent="0.3">
      <c r="A4" s="15">
        <v>2.6265306122448981</v>
      </c>
    </row>
    <row r="6" spans="1:3" x14ac:dyDescent="0.3">
      <c r="A6" t="s">
        <v>1562</v>
      </c>
      <c r="B6" s="15">
        <f>GETPIVOTDATA("[Measures].[Average of Job Satisfaction]",$A$3)</f>
        <v>2.6265306122448981</v>
      </c>
      <c r="C6" s="13">
        <f>B6/4</f>
        <v>0.65663265306122454</v>
      </c>
    </row>
    <row r="7" spans="1:3" x14ac:dyDescent="0.3">
      <c r="A7" t="s">
        <v>1563</v>
      </c>
      <c r="B7" s="15">
        <f>4-B6</f>
        <v>1.3734693877551019</v>
      </c>
      <c r="C7" s="13">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45F58-9F43-475F-88E7-4BF8740C3C10}">
  <dimension ref="A3:E7"/>
  <sheetViews>
    <sheetView workbookViewId="0">
      <selection activeCell="C7" sqref="C7"/>
    </sheetView>
  </sheetViews>
  <sheetFormatPr defaultRowHeight="14.4" x14ac:dyDescent="0.3"/>
  <cols>
    <col min="1" max="1" width="24.77734375" bestFit="1" customWidth="1"/>
    <col min="2" max="2" width="22.88671875" bestFit="1" customWidth="1"/>
    <col min="3" max="3" width="13.88671875" bestFit="1" customWidth="1"/>
    <col min="4" max="4" width="16.21875" customWidth="1"/>
    <col min="5" max="5" width="12.77734375" customWidth="1"/>
  </cols>
  <sheetData>
    <row r="3" spans="1:5" x14ac:dyDescent="0.3">
      <c r="A3" t="s">
        <v>1554</v>
      </c>
      <c r="B3" t="s">
        <v>1555</v>
      </c>
      <c r="C3" t="s">
        <v>1556</v>
      </c>
    </row>
    <row r="4" spans="1:5" x14ac:dyDescent="0.3">
      <c r="A4">
        <v>1470</v>
      </c>
      <c r="B4">
        <v>237</v>
      </c>
      <c r="C4">
        <v>36.923809523809524</v>
      </c>
    </row>
    <row r="6" spans="1:5" x14ac:dyDescent="0.3">
      <c r="A6" t="s">
        <v>1557</v>
      </c>
      <c r="B6" t="s">
        <v>0</v>
      </c>
      <c r="C6" t="s">
        <v>1558</v>
      </c>
      <c r="D6" t="s">
        <v>1559</v>
      </c>
      <c r="E6" t="s">
        <v>1560</v>
      </c>
    </row>
    <row r="7" spans="1:5" x14ac:dyDescent="0.3">
      <c r="A7">
        <f>GETPIVOTDATA("Count of Employee Number",$A$3)</f>
        <v>1470</v>
      </c>
      <c r="B7">
        <f>GETPIVOTDATA("Sum of CF_attrition count",$A$3)</f>
        <v>237</v>
      </c>
      <c r="C7" s="16">
        <f>GETPIVOTDATA("Average of Age",$A$3)</f>
        <v>36.923809523809524</v>
      </c>
      <c r="D7">
        <f>A7-B7</f>
        <v>1233</v>
      </c>
      <c r="E7" s="14">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323B4-3040-4A5B-A3E7-35537802A5D1}">
  <dimension ref="A1"/>
  <sheetViews>
    <sheetView showGridLines="0" showRowColHeaders="0" tabSelected="1" zoomScale="66" zoomScaleNormal="66" workbookViewId="0">
      <selection activeCell="AE30" sqref="AE3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414E-201C-4760-A5B9-8F4EE350CEE9}">
  <dimension ref="A3:E7"/>
  <sheetViews>
    <sheetView workbookViewId="0">
      <selection activeCell="B25" sqref="B25"/>
    </sheetView>
  </sheetViews>
  <sheetFormatPr defaultRowHeight="14.4" x14ac:dyDescent="0.3"/>
  <cols>
    <col min="1" max="1" width="12.5546875" bestFit="1" customWidth="1"/>
    <col min="2" max="2" width="15.88671875" bestFit="1" customWidth="1"/>
    <col min="4" max="4" width="13.33203125" customWidth="1"/>
  </cols>
  <sheetData>
    <row r="3" spans="1:5" x14ac:dyDescent="0.3">
      <c r="A3" s="17" t="s">
        <v>1564</v>
      </c>
      <c r="B3" t="s">
        <v>1567</v>
      </c>
      <c r="D3" t="s">
        <v>1568</v>
      </c>
      <c r="E3" t="s">
        <v>0</v>
      </c>
    </row>
    <row r="4" spans="1:5" x14ac:dyDescent="0.3">
      <c r="A4" s="18" t="s">
        <v>79</v>
      </c>
      <c r="B4">
        <v>327</v>
      </c>
      <c r="D4" t="str">
        <f>A4</f>
        <v>Divorced</v>
      </c>
      <c r="E4">
        <f>GETPIVOTDATA("Attrition",$A$3,"Marital Status",A4)</f>
        <v>327</v>
      </c>
    </row>
    <row r="5" spans="1:5" x14ac:dyDescent="0.3">
      <c r="A5" s="18" t="s">
        <v>53</v>
      </c>
      <c r="B5">
        <v>470</v>
      </c>
      <c r="D5" t="str">
        <f>A5</f>
        <v>Single</v>
      </c>
      <c r="E5">
        <f>GETPIVOTDATA("Attrition",$A$3,"Marital Status",A5)</f>
        <v>470</v>
      </c>
    </row>
    <row r="6" spans="1:5" x14ac:dyDescent="0.3">
      <c r="A6" s="18" t="s">
        <v>64</v>
      </c>
      <c r="B6">
        <v>673</v>
      </c>
      <c r="D6" t="str">
        <f>A6</f>
        <v>Married</v>
      </c>
      <c r="E6">
        <f>GETPIVOTDATA("Attrition",$A$3,"Marital Status",A6)</f>
        <v>673</v>
      </c>
    </row>
    <row r="7" spans="1:5" x14ac:dyDescent="0.3">
      <c r="A7" s="18" t="s">
        <v>1565</v>
      </c>
      <c r="B7">
        <v>1470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097AA-3F4A-4125-9704-9388B0962245}">
  <dimension ref="A1"/>
  <sheetViews>
    <sheetView workbookViewId="0"/>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D507-5C44-4989-96CA-30AB424BEF3E}">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FA298-B374-4C56-B6B2-6C4DAA95C7E2}">
  <dimension ref="A3:B7"/>
  <sheetViews>
    <sheetView workbookViewId="0">
      <selection activeCell="O17" sqref="O17"/>
    </sheetView>
  </sheetViews>
  <sheetFormatPr defaultRowHeight="14.4" x14ac:dyDescent="0.3"/>
  <cols>
    <col min="1" max="1" width="12.5546875" bestFit="1" customWidth="1"/>
    <col min="2" max="2" width="22.88671875" bestFit="1" customWidth="1"/>
  </cols>
  <sheetData>
    <row r="3" spans="1:2" x14ac:dyDescent="0.3">
      <c r="A3" s="17" t="s">
        <v>1564</v>
      </c>
      <c r="B3" t="s">
        <v>1555</v>
      </c>
    </row>
    <row r="4" spans="1:2" x14ac:dyDescent="0.3">
      <c r="A4" s="18" t="s">
        <v>161</v>
      </c>
      <c r="B4" s="27">
        <v>5.0632911392405063E-2</v>
      </c>
    </row>
    <row r="5" spans="1:2" x14ac:dyDescent="0.3">
      <c r="A5" s="18" t="s">
        <v>60</v>
      </c>
      <c r="B5" s="27">
        <v>0.56118143459915615</v>
      </c>
    </row>
    <row r="6" spans="1:2" x14ac:dyDescent="0.3">
      <c r="A6" s="18" t="s">
        <v>48</v>
      </c>
      <c r="B6" s="27">
        <v>0.3881856540084388</v>
      </c>
    </row>
    <row r="7" spans="1:2" x14ac:dyDescent="0.3">
      <c r="A7" s="18" t="s">
        <v>1565</v>
      </c>
      <c r="B7" s="27">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0B35F-A806-4192-ACA8-FD05FE794A1E}">
  <dimension ref="A3:F13"/>
  <sheetViews>
    <sheetView workbookViewId="0">
      <selection activeCell="J20" sqref="J20"/>
    </sheetView>
  </sheetViews>
  <sheetFormatPr defaultRowHeight="14.4" x14ac:dyDescent="0.3"/>
  <cols>
    <col min="1" max="2" width="22.88671875" bestFit="1" customWidth="1"/>
    <col min="5" max="5" width="23.33203125" customWidth="1"/>
  </cols>
  <sheetData>
    <row r="3" spans="1:6" x14ac:dyDescent="0.3">
      <c r="A3" s="17" t="s">
        <v>1564</v>
      </c>
      <c r="B3" t="s">
        <v>1555</v>
      </c>
      <c r="E3" t="s">
        <v>9</v>
      </c>
      <c r="F3" t="s">
        <v>0</v>
      </c>
    </row>
    <row r="4" spans="1:6" x14ac:dyDescent="0.3">
      <c r="A4" s="18" t="s">
        <v>83</v>
      </c>
      <c r="B4">
        <v>9</v>
      </c>
      <c r="E4" t="str">
        <f>A4</f>
        <v>Healthcare Representative</v>
      </c>
      <c r="F4">
        <f>GETPIVOTDATA("CF_attrition count",$A$3,"Job Role",A4)</f>
        <v>9</v>
      </c>
    </row>
    <row r="5" spans="1:6" x14ac:dyDescent="0.3">
      <c r="A5" s="18" t="s">
        <v>163</v>
      </c>
      <c r="B5">
        <v>12</v>
      </c>
      <c r="E5" t="str">
        <f t="shared" ref="E5:E12" si="0">A5</f>
        <v>Human Resources</v>
      </c>
      <c r="F5">
        <f t="shared" ref="F5:F12" si="1">GETPIVOTDATA("CF_attrition count",$A$3,"Job Role",A5)</f>
        <v>12</v>
      </c>
    </row>
    <row r="6" spans="1:6" x14ac:dyDescent="0.3">
      <c r="A6" s="18" t="s">
        <v>68</v>
      </c>
      <c r="B6">
        <v>62</v>
      </c>
      <c r="E6" t="str">
        <f t="shared" si="0"/>
        <v>Laboratory Technician</v>
      </c>
      <c r="F6">
        <f t="shared" si="1"/>
        <v>62</v>
      </c>
    </row>
    <row r="7" spans="1:6" x14ac:dyDescent="0.3">
      <c r="A7" s="18" t="s">
        <v>95</v>
      </c>
      <c r="B7">
        <v>5</v>
      </c>
      <c r="E7" t="str">
        <f t="shared" si="0"/>
        <v>Manager</v>
      </c>
      <c r="F7">
        <f t="shared" si="1"/>
        <v>5</v>
      </c>
    </row>
    <row r="8" spans="1:6" x14ac:dyDescent="0.3">
      <c r="A8" s="18" t="s">
        <v>81</v>
      </c>
      <c r="B8">
        <v>10</v>
      </c>
      <c r="E8" t="str">
        <f t="shared" si="0"/>
        <v>Manufacturing Director</v>
      </c>
      <c r="F8">
        <f t="shared" si="1"/>
        <v>10</v>
      </c>
    </row>
    <row r="9" spans="1:6" x14ac:dyDescent="0.3">
      <c r="A9" s="18" t="s">
        <v>101</v>
      </c>
      <c r="B9">
        <v>2</v>
      </c>
      <c r="E9" t="str">
        <f t="shared" si="0"/>
        <v>Research Director</v>
      </c>
      <c r="F9">
        <f t="shared" si="1"/>
        <v>2</v>
      </c>
    </row>
    <row r="10" spans="1:6" x14ac:dyDescent="0.3">
      <c r="A10" s="18" t="s">
        <v>63</v>
      </c>
      <c r="B10">
        <v>47</v>
      </c>
      <c r="E10" t="str">
        <f t="shared" si="0"/>
        <v>Research Scientist</v>
      </c>
      <c r="F10">
        <f t="shared" si="1"/>
        <v>47</v>
      </c>
    </row>
    <row r="11" spans="1:6" x14ac:dyDescent="0.3">
      <c r="A11" s="18" t="s">
        <v>52</v>
      </c>
      <c r="B11">
        <v>57</v>
      </c>
      <c r="E11" t="str">
        <f t="shared" si="0"/>
        <v>Sales Executive</v>
      </c>
      <c r="F11">
        <f t="shared" si="1"/>
        <v>57</v>
      </c>
    </row>
    <row r="12" spans="1:6" x14ac:dyDescent="0.3">
      <c r="A12" s="18" t="s">
        <v>99</v>
      </c>
      <c r="B12">
        <v>33</v>
      </c>
      <c r="E12" t="str">
        <f t="shared" si="0"/>
        <v>Sales Representative</v>
      </c>
      <c r="F12">
        <f t="shared" si="1"/>
        <v>33</v>
      </c>
    </row>
    <row r="13" spans="1:6" x14ac:dyDescent="0.3">
      <c r="A13" s="18" t="s">
        <v>1565</v>
      </c>
      <c r="B1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F98D7-A180-48EF-A44C-14C94761CB57}">
  <dimension ref="A3:C20"/>
  <sheetViews>
    <sheetView workbookViewId="0">
      <selection activeCell="B8" sqref="B8"/>
    </sheetView>
  </sheetViews>
  <sheetFormatPr defaultRowHeight="14.4" x14ac:dyDescent="0.3"/>
  <sheetData>
    <row r="3" spans="1:3" x14ac:dyDescent="0.3">
      <c r="A3" s="4"/>
      <c r="B3" s="5"/>
      <c r="C3" s="6"/>
    </row>
    <row r="4" spans="1:3" x14ac:dyDescent="0.3">
      <c r="A4" s="7"/>
      <c r="B4" s="8"/>
      <c r="C4" s="9"/>
    </row>
    <row r="5" spans="1:3" x14ac:dyDescent="0.3">
      <c r="A5" s="7"/>
      <c r="B5" s="8"/>
      <c r="C5" s="9"/>
    </row>
    <row r="6" spans="1:3" x14ac:dyDescent="0.3">
      <c r="A6" s="7"/>
      <c r="B6" s="8"/>
      <c r="C6" s="9"/>
    </row>
    <row r="7" spans="1:3" x14ac:dyDescent="0.3">
      <c r="A7" s="7"/>
      <c r="B7" s="8"/>
      <c r="C7" s="9"/>
    </row>
    <row r="8" spans="1:3" x14ac:dyDescent="0.3">
      <c r="A8" s="7"/>
      <c r="B8" s="8"/>
      <c r="C8" s="9"/>
    </row>
    <row r="9" spans="1:3" x14ac:dyDescent="0.3">
      <c r="A9" s="7"/>
      <c r="B9" s="8"/>
      <c r="C9" s="9"/>
    </row>
    <row r="10" spans="1:3" x14ac:dyDescent="0.3">
      <c r="A10" s="7"/>
      <c r="B10" s="8"/>
      <c r="C10" s="9"/>
    </row>
    <row r="11" spans="1:3" x14ac:dyDescent="0.3">
      <c r="A11" s="7"/>
      <c r="B11" s="8"/>
      <c r="C11" s="9"/>
    </row>
    <row r="12" spans="1:3" x14ac:dyDescent="0.3">
      <c r="A12" s="7"/>
      <c r="B12" s="8"/>
      <c r="C12" s="9"/>
    </row>
    <row r="13" spans="1:3" x14ac:dyDescent="0.3">
      <c r="A13" s="7"/>
      <c r="B13" s="8"/>
      <c r="C13" s="9"/>
    </row>
    <row r="14" spans="1:3" x14ac:dyDescent="0.3">
      <c r="A14" s="7"/>
      <c r="B14" s="8"/>
      <c r="C14" s="9"/>
    </row>
    <row r="15" spans="1:3" x14ac:dyDescent="0.3">
      <c r="A15" s="7"/>
      <c r="B15" s="8"/>
      <c r="C15" s="9"/>
    </row>
    <row r="16" spans="1:3" x14ac:dyDescent="0.3">
      <c r="A16" s="7"/>
      <c r="B16" s="8"/>
      <c r="C16" s="9"/>
    </row>
    <row r="17" spans="1:3" x14ac:dyDescent="0.3">
      <c r="A17" s="7"/>
      <c r="B17" s="8"/>
      <c r="C17" s="9"/>
    </row>
    <row r="18" spans="1:3" x14ac:dyDescent="0.3">
      <c r="A18" s="7"/>
      <c r="B18" s="8"/>
      <c r="C18" s="9"/>
    </row>
    <row r="19" spans="1:3" x14ac:dyDescent="0.3">
      <c r="A19" s="7"/>
      <c r="B19" s="8"/>
      <c r="C19" s="9"/>
    </row>
    <row r="20" spans="1:3" x14ac:dyDescent="0.3">
      <c r="A20" s="10"/>
      <c r="B20" s="11"/>
      <c r="C20" s="1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00F57-0368-4215-9BF3-478B7482ACA9}">
  <dimension ref="A3:C10"/>
  <sheetViews>
    <sheetView workbookViewId="0">
      <selection activeCell="C9" sqref="C9:C10"/>
    </sheetView>
  </sheetViews>
  <sheetFormatPr defaultRowHeight="14.4" x14ac:dyDescent="0.3"/>
  <cols>
    <col min="1" max="1" width="12.5546875" bestFit="1" customWidth="1"/>
    <col min="2" max="2" width="24.21875" bestFit="1" customWidth="1"/>
  </cols>
  <sheetData>
    <row r="3" spans="1:3" x14ac:dyDescent="0.3">
      <c r="A3" s="17" t="s">
        <v>1564</v>
      </c>
      <c r="B3" t="s">
        <v>1566</v>
      </c>
    </row>
    <row r="4" spans="1:3" x14ac:dyDescent="0.3">
      <c r="A4" s="18" t="s">
        <v>51</v>
      </c>
      <c r="B4">
        <v>588</v>
      </c>
    </row>
    <row r="5" spans="1:3" x14ac:dyDescent="0.3">
      <c r="A5" s="18" t="s">
        <v>62</v>
      </c>
      <c r="B5">
        <v>882</v>
      </c>
    </row>
    <row r="6" spans="1:3" x14ac:dyDescent="0.3">
      <c r="A6" s="18" t="s">
        <v>1565</v>
      </c>
      <c r="B6">
        <v>1470</v>
      </c>
    </row>
    <row r="9" spans="1:3" x14ac:dyDescent="0.3">
      <c r="A9" s="18" t="s">
        <v>51</v>
      </c>
      <c r="B9">
        <f>IFERROR(GETPIVOTDATA("CF_attrition count",$A$3,"Gender","Female"),0)</f>
        <v>588</v>
      </c>
      <c r="C9" s="13">
        <f>IFERROR(B9/($B$9+$B$10),0)</f>
        <v>0.4</v>
      </c>
    </row>
    <row r="10" spans="1:3" x14ac:dyDescent="0.3">
      <c r="A10" s="18" t="s">
        <v>62</v>
      </c>
      <c r="B10">
        <f>IFERROR(GETPIVOTDATA("CF_attrition count",$A$3,"Gender","Male"),0)</f>
        <v>882</v>
      </c>
      <c r="C10" s="13">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F0AB4-D129-4872-81A0-38FD7F18C80C}">
  <dimension ref="A3:B9"/>
  <sheetViews>
    <sheetView workbookViewId="0">
      <selection activeCell="B4" sqref="B4"/>
    </sheetView>
  </sheetViews>
  <sheetFormatPr defaultRowHeight="14.4" x14ac:dyDescent="0.3"/>
  <cols>
    <col min="1" max="1" width="15.88671875" bestFit="1" customWidth="1"/>
    <col min="2" max="2" width="22.88671875" bestFit="1" customWidth="1"/>
  </cols>
  <sheetData>
    <row r="3" spans="1:2" x14ac:dyDescent="0.3">
      <c r="A3" s="17" t="s">
        <v>1564</v>
      </c>
      <c r="B3" t="s">
        <v>1555</v>
      </c>
    </row>
    <row r="4" spans="1:2" x14ac:dyDescent="0.3">
      <c r="A4" s="18" t="s">
        <v>134</v>
      </c>
      <c r="B4">
        <v>5</v>
      </c>
    </row>
    <row r="5" spans="1:2" x14ac:dyDescent="0.3">
      <c r="A5" s="18" t="s">
        <v>65</v>
      </c>
      <c r="B5">
        <v>31</v>
      </c>
    </row>
    <row r="6" spans="1:2" x14ac:dyDescent="0.3">
      <c r="A6" s="18" t="s">
        <v>55</v>
      </c>
      <c r="B6">
        <v>44</v>
      </c>
    </row>
    <row r="7" spans="1:2" x14ac:dyDescent="0.3">
      <c r="A7" s="18" t="s">
        <v>71</v>
      </c>
      <c r="B7">
        <v>58</v>
      </c>
    </row>
    <row r="8" spans="1:2" x14ac:dyDescent="0.3">
      <c r="A8" s="18" t="s">
        <v>77</v>
      </c>
      <c r="B8">
        <v>99</v>
      </c>
    </row>
    <row r="9" spans="1:2" x14ac:dyDescent="0.3">
      <c r="A9" s="18" t="s">
        <v>1565</v>
      </c>
      <c r="B9">
        <v>237</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E4FE6-0206-4289-BC66-1517749D469E}">
  <dimension ref="A3:C20"/>
  <sheetViews>
    <sheetView topLeftCell="A24" workbookViewId="0">
      <selection activeCell="N34" sqref="N34"/>
    </sheetView>
  </sheetViews>
  <sheetFormatPr defaultRowHeight="14.4" x14ac:dyDescent="0.3"/>
  <sheetData>
    <row r="3" spans="1:3" x14ac:dyDescent="0.3">
      <c r="A3" s="19"/>
      <c r="B3" s="20"/>
      <c r="C3" s="21"/>
    </row>
    <row r="4" spans="1:3" x14ac:dyDescent="0.3">
      <c r="A4" s="22"/>
      <c r="B4" s="8"/>
      <c r="C4" s="23"/>
    </row>
    <row r="5" spans="1:3" x14ac:dyDescent="0.3">
      <c r="A5" s="22"/>
      <c r="B5" s="8"/>
      <c r="C5" s="23"/>
    </row>
    <row r="6" spans="1:3" x14ac:dyDescent="0.3">
      <c r="A6" s="22"/>
      <c r="B6" s="8"/>
      <c r="C6" s="23"/>
    </row>
    <row r="7" spans="1:3" x14ac:dyDescent="0.3">
      <c r="A7" s="22"/>
      <c r="B7" s="8"/>
      <c r="C7" s="23"/>
    </row>
    <row r="8" spans="1:3" x14ac:dyDescent="0.3">
      <c r="A8" s="22"/>
      <c r="B8" s="8"/>
      <c r="C8" s="23"/>
    </row>
    <row r="9" spans="1:3" x14ac:dyDescent="0.3">
      <c r="A9" s="22"/>
      <c r="B9" s="8"/>
      <c r="C9" s="23"/>
    </row>
    <row r="10" spans="1:3" x14ac:dyDescent="0.3">
      <c r="A10" s="22"/>
      <c r="B10" s="8"/>
      <c r="C10" s="23"/>
    </row>
    <row r="11" spans="1:3" x14ac:dyDescent="0.3">
      <c r="A11" s="22"/>
      <c r="B11" s="8"/>
      <c r="C11" s="23"/>
    </row>
    <row r="12" spans="1:3" x14ac:dyDescent="0.3">
      <c r="A12" s="22"/>
      <c r="B12" s="8"/>
      <c r="C12" s="23"/>
    </row>
    <row r="13" spans="1:3" x14ac:dyDescent="0.3">
      <c r="A13" s="22"/>
      <c r="B13" s="8"/>
      <c r="C13" s="23"/>
    </row>
    <row r="14" spans="1:3" x14ac:dyDescent="0.3">
      <c r="A14" s="22"/>
      <c r="B14" s="8"/>
      <c r="C14" s="23"/>
    </row>
    <row r="15" spans="1:3" x14ac:dyDescent="0.3">
      <c r="A15" s="22"/>
      <c r="B15" s="8"/>
      <c r="C15" s="23"/>
    </row>
    <row r="16" spans="1:3" x14ac:dyDescent="0.3">
      <c r="A16" s="22"/>
      <c r="B16" s="8"/>
      <c r="C16" s="23"/>
    </row>
    <row r="17" spans="1:3" x14ac:dyDescent="0.3">
      <c r="A17" s="22"/>
      <c r="B17" s="8"/>
      <c r="C17" s="23"/>
    </row>
    <row r="18" spans="1:3" x14ac:dyDescent="0.3">
      <c r="A18" s="22"/>
      <c r="B18" s="8"/>
      <c r="C18" s="23"/>
    </row>
    <row r="19" spans="1:3" x14ac:dyDescent="0.3">
      <c r="A19" s="22"/>
      <c r="B19" s="8"/>
      <c r="C19" s="23"/>
    </row>
    <row r="20" spans="1:3" x14ac:dyDescent="0.3">
      <c r="A20" s="24"/>
      <c r="B20" s="25"/>
      <c r="C20" s="26"/>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1E68B-F897-45B4-AC05-ABF21FF36B5E}">
  <dimension ref="A3:B9"/>
  <sheetViews>
    <sheetView workbookViewId="0">
      <selection activeCell="N21" sqref="N21"/>
    </sheetView>
  </sheetViews>
  <sheetFormatPr defaultRowHeight="14.4" x14ac:dyDescent="0.3"/>
  <cols>
    <col min="1" max="1" width="12.5546875" bestFit="1" customWidth="1"/>
    <col min="2" max="2" width="22.88671875" bestFit="1" customWidth="1"/>
  </cols>
  <sheetData>
    <row r="3" spans="1:2" x14ac:dyDescent="0.3">
      <c r="A3" s="17" t="s">
        <v>1564</v>
      </c>
      <c r="B3" t="s">
        <v>1555</v>
      </c>
    </row>
    <row r="4" spans="1:2" x14ac:dyDescent="0.3">
      <c r="A4" s="18" t="s">
        <v>69</v>
      </c>
      <c r="B4">
        <v>112</v>
      </c>
    </row>
    <row r="5" spans="1:2" x14ac:dyDescent="0.3">
      <c r="A5" s="18" t="s">
        <v>46</v>
      </c>
      <c r="B5">
        <v>51</v>
      </c>
    </row>
    <row r="6" spans="1:2" x14ac:dyDescent="0.3">
      <c r="A6" s="18" t="s">
        <v>92</v>
      </c>
      <c r="B6">
        <v>38</v>
      </c>
    </row>
    <row r="7" spans="1:2" x14ac:dyDescent="0.3">
      <c r="A7" s="18" t="s">
        <v>58</v>
      </c>
      <c r="B7">
        <v>25</v>
      </c>
    </row>
    <row r="8" spans="1:2" x14ac:dyDescent="0.3">
      <c r="A8" s="18" t="s">
        <v>75</v>
      </c>
      <c r="B8">
        <v>11</v>
      </c>
    </row>
    <row r="9" spans="1:2" x14ac:dyDescent="0.3">
      <c r="A9" s="18" t="s">
        <v>1565</v>
      </c>
      <c r="B9">
        <v>237</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15E5-81D3-4968-A9D6-7B8DE73DF09A}">
  <dimension ref="A1:AR1471"/>
  <sheetViews>
    <sheetView topLeftCell="A2" zoomScale="147" workbookViewId="0">
      <selection activeCell="D8" sqref="D8"/>
    </sheetView>
  </sheetViews>
  <sheetFormatPr defaultRowHeight="14.4" x14ac:dyDescent="0.3"/>
  <cols>
    <col min="1" max="1" width="9" bestFit="1" customWidth="1"/>
    <col min="2" max="2" width="18" bestFit="1" customWidth="1"/>
    <col min="3" max="3" width="12.88671875" bestFit="1" customWidth="1"/>
    <col min="4" max="4" width="18.88671875" bestFit="1" customWidth="1"/>
    <col min="5" max="5" width="12.21875" bestFit="1" customWidth="1"/>
    <col min="6" max="6" width="17.77734375" bestFit="1" customWidth="1"/>
    <col min="7" max="7" width="11.5546875" bestFit="1" customWidth="1"/>
    <col min="8" max="8" width="18.44140625" bestFit="1" customWidth="1"/>
    <col min="9" max="9" width="10.88671875" customWidth="1"/>
    <col min="10" max="10" width="26" bestFit="1" customWidth="1"/>
    <col min="11" max="11" width="14.21875" bestFit="1" customWidth="1"/>
    <col min="12" max="12" width="10.44140625" bestFit="1" customWidth="1"/>
    <col min="13" max="13" width="7.5546875" bestFit="1" customWidth="1"/>
    <col min="18" max="18" width="18.21875" bestFit="1" customWidth="1"/>
    <col min="21" max="21" width="21" bestFit="1" customWidth="1"/>
    <col min="23" max="23" width="20.44140625" bestFit="1" customWidth="1"/>
    <col min="24" max="24" width="17.88671875" bestFit="1" customWidth="1"/>
    <col min="25" max="25" width="16.44140625" bestFit="1" customWidth="1"/>
    <col min="26" max="26" width="24.6640625" bestFit="1" customWidth="1"/>
    <col min="27" max="27" width="11.88671875" bestFit="1" customWidth="1"/>
    <col min="28" max="28" width="16.33203125" bestFit="1" customWidth="1"/>
    <col min="29" max="29" width="9.33203125" bestFit="1" customWidth="1"/>
    <col min="30" max="30" width="15.5546875" bestFit="1" customWidth="1"/>
    <col min="31" max="31" width="16.33203125" bestFit="1" customWidth="1"/>
    <col min="32" max="32" width="13.77734375" bestFit="1" customWidth="1"/>
    <col min="33" max="33" width="24.5546875" bestFit="1" customWidth="1"/>
    <col min="34" max="34" width="18.88671875" bestFit="1" customWidth="1"/>
    <col min="35" max="35" width="19.44140625" bestFit="1" customWidth="1"/>
    <col min="36" max="36" width="24.33203125" bestFit="1" customWidth="1"/>
    <col min="37" max="37" width="15.5546875" bestFit="1" customWidth="1"/>
    <col min="38" max="38" width="18.33203125" bestFit="1" customWidth="1"/>
    <col min="39" max="39" width="19.88671875" bestFit="1" customWidth="1"/>
    <col min="40" max="40" width="17.77734375" bestFit="1" customWidth="1"/>
    <col min="41" max="41" width="18.21875" bestFit="1" customWidth="1"/>
    <col min="42" max="42" width="20.88671875" bestFit="1" customWidth="1"/>
    <col min="43" max="43" width="26.44140625" bestFit="1" customWidth="1"/>
    <col min="44" max="44" width="24.77734375" bestFit="1" customWidth="1"/>
  </cols>
  <sheetData>
    <row r="1" spans="1:4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ht="15.6"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3"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ht="15.6"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ht="15.6"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ht="15.6"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ht="15.6"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ht="15.6"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ht="15.6"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ht="15.6"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ht="15.6"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ht="15.6"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ht="15.6"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ht="15.6"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ht="15.6"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ht="15.6"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ht="15.6"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ht="15.6"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ht="15.6"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ht="15.6"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ht="15.6"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ht="15.6"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ht="15.6"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ht="15.6"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ht="15.6"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ht="15.6"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ht="15.6"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ht="15.6"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ht="15.6"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ht="15.6"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ht="15.6"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ht="15.6"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ht="15.6"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ht="15.6"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ht="15.6"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ht="15.6"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ht="15.6"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ht="15.6"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ht="15.6"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ht="15.6"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ht="15.6"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ht="15.6"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ht="15.6"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ht="15.6"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ht="15.6"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ht="15.6"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ht="15.6"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ht="15.6"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ht="15.6"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ht="15.6"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ht="15.6"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ht="15.6"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ht="15.6"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ht="15.6"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ht="15.6"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ht="15.6"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ht="15.6"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ht="15.6"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ht="15.6"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ht="15.6"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ht="15.6"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ht="15.6"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ht="15.6"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ht="15.6"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ht="15.6"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ht="15.6"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ht="15.6"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ht="15.6"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ht="15.6"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ht="15.6"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ht="15.6"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ht="15.6"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ht="15.6"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ht="15.6"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ht="15.6"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ht="15.6"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ht="15.6"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ht="15.6"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ht="15.6"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ht="15.6"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ht="15.6"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ht="15.6"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ht="15.6"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ht="15.6"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ht="15.6"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ht="15.6"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ht="15.6"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ht="15.6"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ht="15.6"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ht="15.6"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ht="15.6"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ht="15.6"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ht="15.6"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ht="15.6"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ht="15.6"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ht="15.6"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ht="15.6"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ht="15.6"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ht="15.6"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ht="15.6"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ht="15.6"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ht="15.6"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ht="15.6"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ht="15.6"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ht="15.6"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ht="15.6"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ht="15.6"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ht="15.6"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ht="15.6"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ht="15.6"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ht="15.6"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ht="15.6"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ht="15.6"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ht="15.6"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ht="15.6"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ht="15.6"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ht="15.6"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ht="15.6"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ht="15.6"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ht="15.6"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ht="15.6"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ht="15.6"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ht="15.6"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ht="15.6"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ht="15.6"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ht="15.6"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ht="15.6"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ht="15.6"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ht="15.6"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ht="15.6"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ht="15.6"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ht="15.6"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ht="15.6"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ht="15.6"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ht="15.6"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ht="15.6"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ht="15.6"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ht="15.6"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ht="15.6"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ht="15.6"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ht="15.6"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ht="15.6"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ht="15.6"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ht="15.6"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ht="15.6"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ht="15.6"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ht="15.6"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ht="15.6"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ht="15.6"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ht="15.6"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ht="15.6"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ht="15.6"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ht="15.6"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ht="15.6"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ht="15.6"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ht="15.6"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ht="15.6"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ht="15.6"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ht="15.6"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ht="15.6"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ht="15.6"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ht="15.6"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ht="15.6"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ht="15.6"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ht="15.6"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ht="15.6"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ht="15.6"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ht="15.6"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ht="15.6"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ht="15.6"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ht="15.6"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ht="15.6"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ht="15.6"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ht="15.6"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ht="15.6"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ht="15.6"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ht="15.6"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ht="15.6"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ht="15.6"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ht="15.6"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ht="15.6"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ht="15.6"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ht="15.6"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ht="15.6"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ht="15.6"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ht="15.6"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ht="15.6"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ht="15.6"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ht="15.6"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ht="15.6"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ht="15.6"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ht="15.6"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ht="15.6"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ht="15.6"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ht="15.6"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ht="15.6"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ht="15.6"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ht="15.6"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ht="15.6"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ht="15.6"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ht="15.6"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ht="15.6"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ht="15.6"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ht="15.6"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ht="15.6"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ht="15.6"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ht="15.6"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ht="15.6"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ht="15.6"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ht="15.6"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ht="15.6"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ht="15.6"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ht="15.6"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ht="15.6"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ht="15.6"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ht="15.6"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ht="15.6"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ht="15.6"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ht="15.6"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ht="15.6"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ht="15.6"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ht="15.6"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ht="15.6"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ht="15.6"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ht="15.6"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ht="15.6"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ht="15.6"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ht="15.6"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ht="15.6"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ht="15.6"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ht="15.6"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ht="15.6"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ht="15.6"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ht="15.6"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ht="15.6"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ht="15.6"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ht="15.6"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ht="15.6"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ht="15.6"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ht="15.6"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ht="15.6"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ht="15.6"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ht="15.6"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ht="15.6"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ht="15.6"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ht="15.6"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ht="15.6"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ht="15.6"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ht="15.6"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ht="15.6"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ht="15.6"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ht="15.6"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ht="15.6"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ht="15.6"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ht="15.6"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ht="15.6"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ht="15.6"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ht="15.6"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ht="15.6"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ht="15.6"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ht="15.6"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ht="15.6"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ht="15.6"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ht="15.6"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ht="15.6"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ht="15.6"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ht="15.6"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ht="15.6"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ht="15.6"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ht="15.6"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ht="15.6"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ht="15.6"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ht="15.6"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ht="15.6"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ht="15.6"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ht="15.6"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ht="15.6"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ht="15.6"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ht="15.6"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ht="15.6"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ht="15.6"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ht="15.6"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ht="15.6"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ht="15.6"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ht="15.6"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ht="15.6"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ht="15.6"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ht="15.6"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ht="15.6"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ht="15.6"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ht="15.6"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ht="15.6"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ht="15.6"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ht="15.6"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ht="15.6"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ht="15.6"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ht="15.6"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ht="15.6"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ht="15.6"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ht="15.6"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ht="15.6"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ht="15.6"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ht="15.6"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ht="15.6"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ht="15.6"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ht="15.6"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ht="15.6"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ht="15.6"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ht="15.6"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ht="15.6"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ht="15.6"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ht="15.6"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ht="15.6"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ht="15.6"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ht="15.6"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ht="15.6"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ht="15.6"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ht="15.6"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ht="15.6"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ht="15.6"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ht="15.6"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ht="15.6"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ht="15.6"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ht="15.6"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ht="15.6"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ht="15.6"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ht="15.6"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ht="15.6"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ht="15.6"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ht="15.6"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ht="15.6"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ht="15.6"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ht="15.6"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ht="15.6"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ht="15.6"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ht="15.6"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ht="15.6"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ht="15.6"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ht="15.6"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ht="15.6"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ht="15.6"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ht="15.6"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ht="15.6"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ht="15.6"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ht="15.6"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ht="15.6"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ht="15.6"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ht="15.6"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ht="15.6"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ht="15.6"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ht="15.6"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ht="15.6"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ht="15.6"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ht="15.6"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ht="15.6"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ht="15.6"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ht="15.6"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ht="15.6"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ht="15.6"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ht="15.6"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ht="15.6"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ht="15.6"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ht="15.6"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ht="15.6"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ht="15.6"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ht="15.6"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ht="15.6"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ht="15.6"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ht="15.6"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ht="15.6"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ht="15.6"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ht="15.6"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ht="15.6"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ht="15.6"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ht="15.6"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ht="15.6"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ht="15.6"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ht="15.6"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ht="15.6"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ht="15.6"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ht="15.6"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ht="15.6"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ht="15.6"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ht="15.6"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ht="15.6"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ht="15.6"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ht="15.6"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ht="15.6"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ht="15.6"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ht="15.6"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ht="15.6"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ht="15.6"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ht="15.6"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ht="15.6"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ht="15.6"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ht="15.6"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ht="15.6"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ht="15.6"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ht="15.6"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ht="15.6"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ht="15.6"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ht="15.6"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ht="15.6"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ht="15.6"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ht="15.6"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ht="15.6"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ht="15.6"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ht="15.6"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ht="15.6"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ht="15.6"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ht="15.6"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ht="15.6"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ht="15.6"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ht="15.6"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ht="15.6"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ht="15.6"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ht="15.6"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ht="15.6"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ht="15.6"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ht="15.6"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ht="15.6"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ht="15.6"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ht="15.6"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ht="15.6"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ht="15.6"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ht="15.6"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ht="15.6"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ht="15.6"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ht="15.6"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ht="15.6"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ht="15.6"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ht="15.6"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ht="15.6"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ht="15.6"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ht="15.6"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ht="15.6"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ht="15.6"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ht="15.6"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ht="15.6"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ht="15.6"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ht="15.6"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ht="15.6"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ht="15.6"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ht="15.6"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ht="15.6"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ht="15.6"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ht="15.6"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ht="15.6"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ht="15.6"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ht="15.6"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ht="15.6"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ht="15.6"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ht="15.6"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ht="15.6"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ht="15.6"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ht="15.6"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ht="15.6"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ht="15.6"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ht="15.6"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ht="15.6"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ht="15.6"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ht="15.6"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ht="15.6"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ht="15.6"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ht="15.6"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ht="15.6"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ht="15.6"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ht="15.6"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ht="15.6"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ht="15.6"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ht="15.6"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ht="15.6"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ht="15.6"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ht="15.6"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ht="15.6"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ht="15.6"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ht="15.6"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ht="15.6"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ht="15.6"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ht="15.6"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ht="15.6"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ht="15.6"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ht="15.6"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ht="15.6"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ht="15.6"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ht="15.6"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ht="15.6"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ht="15.6"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ht="15.6"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ht="15.6"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ht="15.6"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ht="15.6"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ht="15.6"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ht="15.6"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ht="15.6"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ht="15.6"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ht="15.6"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ht="15.6"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ht="15.6"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ht="15.6"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ht="15.6"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ht="15.6"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ht="15.6"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ht="15.6"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ht="15.6"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ht="15.6"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ht="15.6"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ht="15.6"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ht="15.6"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ht="15.6"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ht="15.6"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ht="15.6"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ht="15.6"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ht="15.6"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ht="15.6"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ht="15.6"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ht="15.6"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ht="15.6"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ht="15.6"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ht="15.6"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ht="15.6"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ht="15.6"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ht="15.6"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ht="15.6"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ht="15.6"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ht="15.6"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ht="15.6"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ht="15.6"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ht="15.6"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ht="15.6"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ht="15.6"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ht="15.6"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ht="15.6"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ht="15.6"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ht="15.6"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ht="15.6"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ht="15.6"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ht="15.6"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ht="15.6"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ht="15.6"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ht="15.6"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ht="15.6"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ht="15.6"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ht="15.6"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ht="15.6"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ht="15.6"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ht="15.6"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ht="15.6"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ht="15.6"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ht="15.6"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ht="15.6"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ht="15.6"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ht="15.6"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ht="15.6"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ht="15.6"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ht="15.6"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ht="15.6"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ht="15.6"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ht="15.6"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ht="15.6"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ht="15.6"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ht="15.6"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ht="15.6"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ht="15.6"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ht="15.6"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ht="15.6"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ht="15.6"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ht="15.6"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ht="15.6"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ht="15.6"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ht="15.6"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ht="15.6"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ht="15.6"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ht="15.6"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ht="15.6"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ht="15.6"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ht="15.6"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ht="15.6"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ht="15.6"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ht="15.6"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ht="15.6"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ht="15.6"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ht="15.6"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ht="15.6"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ht="15.6"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ht="15.6"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ht="15.6"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ht="15.6"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ht="15.6"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ht="15.6"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ht="15.6"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ht="15.6"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ht="15.6"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ht="15.6"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ht="15.6"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ht="15.6"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ht="15.6"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ht="15.6"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ht="15.6"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ht="15.6"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ht="15.6"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ht="15.6"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ht="15.6"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ht="15.6"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ht="15.6"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ht="15.6"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ht="15.6"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ht="15.6"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ht="15.6"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ht="15.6"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ht="15.6"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ht="15.6"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ht="15.6"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ht="15.6"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ht="15.6"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ht="15.6"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ht="15.6"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ht="15.6"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ht="15.6"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ht="15.6"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ht="15.6"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ht="15.6"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ht="15.6"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ht="15.6"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ht="15.6"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ht="15.6"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ht="15.6"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ht="15.6"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ht="15.6"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ht="15.6"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ht="15.6"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ht="15.6"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ht="15.6"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ht="15.6"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ht="15.6"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ht="15.6"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ht="15.6"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ht="15.6"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ht="15.6"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ht="15.6"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ht="15.6"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ht="15.6"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ht="15.6"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ht="15.6"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ht="15.6"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ht="15.6"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ht="15.6"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ht="15.6"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ht="15.6"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ht="15.6"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ht="15.6"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ht="15.6"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ht="15.6"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ht="15.6"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ht="15.6"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ht="15.6"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ht="15.6"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ht="15.6"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ht="15.6"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ht="15.6"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ht="15.6"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ht="15.6"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ht="15.6"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ht="15.6"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ht="15.6"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ht="15.6"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ht="15.6"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ht="15.6"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ht="15.6"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ht="15.6"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ht="15.6"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ht="15.6"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ht="15.6"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ht="15.6"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ht="15.6"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ht="15.6"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ht="15.6"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ht="15.6"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ht="15.6"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ht="15.6"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ht="15.6"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ht="15.6"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ht="15.6"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ht="15.6"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ht="15.6"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ht="15.6"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ht="15.6"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ht="15.6"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ht="15.6"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ht="15.6"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ht="15.6"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ht="15.6"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ht="15.6"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ht="15.6"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ht="15.6"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ht="15.6"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ht="15.6"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ht="15.6"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ht="15.6"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ht="15.6"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ht="15.6"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ht="15.6"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ht="15.6"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ht="15.6"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ht="15.6"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ht="15.6"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ht="15.6"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ht="15.6"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ht="15.6"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ht="15.6"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ht="15.6"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ht="15.6"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ht="15.6"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ht="15.6"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ht="15.6"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ht="15.6"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ht="15.6"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ht="15.6"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ht="15.6"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ht="15.6"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ht="15.6"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ht="15.6"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ht="15.6"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ht="15.6"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ht="15.6"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ht="15.6"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ht="15.6"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ht="15.6"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ht="15.6"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ht="15.6"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ht="15.6"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ht="15.6"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ht="15.6"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ht="15.6"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ht="15.6"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ht="15.6"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ht="15.6"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ht="15.6"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ht="15.6"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ht="15.6"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ht="15.6"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ht="15.6"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ht="15.6"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ht="15.6"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ht="15.6"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ht="15.6"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ht="15.6"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ht="15.6"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ht="15.6"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ht="15.6"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ht="15.6"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ht="15.6"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ht="15.6"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ht="15.6"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ht="15.6"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ht="15.6"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ht="15.6"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ht="15.6"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ht="15.6"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ht="15.6"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ht="15.6"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ht="15.6"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ht="15.6"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ht="15.6"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ht="15.6"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ht="15.6"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ht="15.6"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ht="15.6"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ht="15.6"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ht="15.6"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ht="15.6"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ht="15.6"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ht="15.6"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ht="15.6"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ht="15.6"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ht="15.6"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ht="15.6"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ht="15.6"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ht="15.6"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ht="15.6"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ht="15.6"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ht="15.6"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ht="15.6"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ht="15.6"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ht="15.6"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ht="15.6"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ht="15.6"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ht="15.6"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ht="15.6"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ht="15.6"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ht="15.6"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ht="15.6"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ht="15.6"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ht="15.6"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ht="15.6"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ht="15.6"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ht="15.6"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ht="15.6"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ht="15.6"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ht="15.6"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ht="15.6"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ht="15.6"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ht="15.6"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ht="15.6"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ht="15.6"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ht="15.6"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ht="15.6"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ht="15.6"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ht="15.6"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ht="15.6"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ht="15.6"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ht="15.6"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ht="15.6"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ht="15.6"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ht="15.6"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ht="15.6"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ht="15.6"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ht="15.6"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ht="15.6"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ht="15.6"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ht="15.6"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ht="15.6"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ht="15.6"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ht="15.6"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ht="15.6"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ht="15.6"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ht="15.6"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ht="15.6"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ht="15.6"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ht="15.6"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ht="15.6"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ht="15.6"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ht="15.6"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ht="15.6"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ht="15.6"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ht="15.6"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ht="15.6"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ht="15.6"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ht="15.6"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ht="15.6"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ht="15.6"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ht="15.6"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ht="15.6"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ht="15.6"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ht="15.6"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ht="15.6"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ht="15.6"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ht="15.6"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ht="15.6"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ht="15.6"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ht="15.6"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ht="15.6"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ht="15.6"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ht="15.6"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ht="15.6"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ht="15.6"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ht="15.6"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ht="15.6"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ht="15.6"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ht="15.6"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ht="15.6"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ht="15.6"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ht="15.6"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ht="15.6"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ht="15.6"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ht="15.6"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ht="15.6"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ht="15.6"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ht="15.6"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ht="15.6"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ht="15.6"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ht="15.6"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ht="15.6"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ht="15.6"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ht="15.6"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ht="15.6"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ht="15.6"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ht="15.6"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ht="15.6"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ht="15.6"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ht="15.6"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ht="15.6"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ht="15.6"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ht="15.6"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ht="15.6"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ht="15.6"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ht="15.6"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ht="15.6"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ht="15.6"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ht="15.6"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ht="15.6"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ht="15.6"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ht="15.6"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ht="15.6"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ht="15.6"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ht="15.6"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ht="15.6"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ht="15.6"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ht="15.6"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ht="15.6"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ht="15.6"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ht="15.6"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ht="15.6"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ht="15.6"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ht="15.6"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ht="15.6"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ht="15.6"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ht="15.6"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ht="15.6"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ht="15.6"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ht="15.6"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ht="15.6"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ht="15.6"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ht="15.6"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ht="15.6"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ht="15.6"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ht="15.6"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ht="15.6"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ht="15.6"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ht="15.6"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ht="15.6"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ht="15.6"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ht="15.6"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ht="15.6"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ht="15.6"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ht="15.6"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ht="15.6"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ht="15.6"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ht="15.6"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ht="15.6"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ht="15.6"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ht="15.6"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ht="15.6"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ht="15.6"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ht="15.6"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ht="15.6"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ht="15.6"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ht="15.6"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ht="15.6"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ht="15.6"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ht="15.6"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ht="15.6"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ht="15.6"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ht="15.6"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ht="15.6"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ht="15.6"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ht="15.6"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ht="15.6"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ht="15.6"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ht="15.6"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ht="15.6"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ht="15.6"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ht="15.6"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ht="15.6"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ht="15.6"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ht="15.6"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ht="15.6"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ht="15.6"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ht="15.6"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ht="15.6"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ht="15.6"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ht="15.6"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ht="15.6"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ht="15.6"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ht="15.6"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ht="15.6"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ht="15.6"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ht="15.6"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ht="15.6"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ht="15.6"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ht="15.6"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ht="15.6"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ht="15.6"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ht="15.6"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ht="15.6"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ht="15.6"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ht="15.6"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ht="15.6"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ht="15.6"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ht="15.6"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ht="15.6"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ht="15.6"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ht="15.6"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ht="15.6"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ht="15.6"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ht="15.6"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ht="15.6"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ht="15.6"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ht="15.6"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ht="15.6"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ht="15.6"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ht="15.6"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ht="15.6"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ht="15.6"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ht="15.6"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ht="15.6"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ht="15.6"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ht="15.6"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ht="15.6"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ht="15.6"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ht="15.6"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ht="15.6"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ht="15.6"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ht="15.6"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ht="15.6"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ht="15.6"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ht="15.6"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ht="15.6"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ht="15.6"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ht="15.6"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ht="15.6"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ht="15.6"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ht="15.6"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ht="15.6"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ht="15.6"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ht="15.6"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ht="15.6"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ht="15.6"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ht="15.6"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ht="15.6"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ht="15.6"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ht="15.6"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ht="15.6"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ht="15.6"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ht="15.6"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ht="15.6"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ht="15.6"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ht="15.6"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ht="15.6"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ht="15.6"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ht="15.6"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ht="15.6"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ht="15.6"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ht="15.6"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ht="15.6"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ht="15.6"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ht="15.6"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ht="15.6"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ht="15.6"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ht="15.6"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ht="15.6"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ht="15.6"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ht="15.6"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ht="15.6"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ht="15.6"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ht="15.6"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ht="15.6"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ht="15.6"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ht="15.6"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ht="15.6"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ht="15.6"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ht="15.6"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ht="15.6"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ht="15.6"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ht="15.6"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ht="15.6"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ht="15.6"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ht="15.6"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ht="15.6"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ht="15.6"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ht="15.6"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ht="15.6"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ht="15.6"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ht="15.6"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ht="15.6"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ht="15.6"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ht="15.6"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ht="15.6"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ht="15.6"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ht="15.6"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ht="15.6"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ht="15.6"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ht="15.6"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ht="15.6"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ht="15.6"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ht="15.6"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ht="15.6"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ht="15.6"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ht="15.6"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ht="15.6"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ht="15.6"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ht="15.6"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ht="15.6"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ht="15.6"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ht="15.6"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ht="15.6"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ht="15.6"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ht="15.6"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ht="15.6"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ht="15.6"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ht="15.6"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ht="15.6"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ht="15.6"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ht="15.6"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ht="15.6"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ht="15.6"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ht="15.6"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ht="15.6"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ht="15.6"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ht="15.6"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ht="15.6"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ht="15.6"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ht="15.6"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ht="15.6"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ht="15.6"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ht="15.6"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ht="15.6"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ht="15.6"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ht="15.6"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ht="15.6"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ht="15.6"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ht="15.6"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ht="15.6"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ht="15.6"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ht="15.6"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ht="15.6"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ht="15.6"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ht="15.6"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ht="15.6"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ht="15.6"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ht="15.6"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ht="15.6"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ht="15.6"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ht="15.6"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ht="15.6"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ht="15.6"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ht="15.6"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ht="15.6"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ht="15.6"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ht="15.6"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ht="15.6"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ht="15.6"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ht="15.6"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ht="15.6"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ht="15.6"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ht="15.6"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ht="15.6"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ht="15.6"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ht="15.6"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ht="15.6"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ht="15.6"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ht="15.6"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ht="15.6"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ht="15.6"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ht="15.6"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ht="15.6"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ht="15.6"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ht="15.6"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ht="15.6"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ht="15.6"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ht="15.6"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ht="15.6"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ht="15.6"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ht="15.6"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ht="15.6"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ht="15.6"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ht="15.6"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ht="15.6"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ht="15.6"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ht="15.6"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ht="15.6"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ht="15.6"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ht="15.6"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ht="15.6"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ht="15.6"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ht="15.6"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ht="15.6"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ht="15.6"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ht="15.6"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ht="15.6"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ht="15.6"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ht="15.6"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ht="15.6"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ht="15.6"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ht="15.6"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ht="15.6"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ht="15.6"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ht="15.6"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ht="15.6"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ht="15.6"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ht="15.6"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ht="15.6"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ht="15.6"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ht="15.6"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ht="15.6"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ht="15.6"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ht="15.6"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ht="15.6"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ht="15.6"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ht="15.6"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ht="15.6"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ht="15.6"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ht="15.6"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ht="15.6"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ht="15.6"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ht="15.6"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ht="15.6"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ht="15.6"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ht="15.6"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ht="15.6"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ht="15.6"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ht="15.6"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ht="15.6"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ht="15.6"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ht="15.6"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ht="15.6"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ht="15.6"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ht="15.6"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ht="15.6"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ht="15.6"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ht="15.6"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ht="15.6"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ht="15.6"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ht="15.6"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ht="15.6"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ht="15.6"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ht="15.6"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ht="15.6"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ht="15.6"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ht="15.6"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ht="15.6"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ht="15.6"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ht="15.6"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ht="15.6"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ht="15.6"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ht="15.6"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ht="15.6"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ht="15.6"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ht="15.6"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ht="15.6"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ht="15.6"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ht="15.6"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ht="15.6"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ht="15.6"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ht="15.6"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ht="15.6"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ht="15.6"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ht="15.6"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ht="15.6"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ht="15.6"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ht="15.6"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ht="15.6"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ht="15.6"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ht="15.6"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ht="15.6"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ht="15.6"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ht="15.6"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ht="15.6"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ht="15.6"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ht="15.6"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ht="15.6"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ht="15.6"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ht="15.6"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ht="15.6"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ht="15.6"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ht="15.6"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ht="15.6"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ht="15.6"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ht="15.6"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ht="15.6"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ht="15.6"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ht="15.6"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ht="15.6"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ht="15.6"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ht="15.6"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ht="15.6"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ht="15.6"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ht="15.6"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ht="15.6"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ht="15.6"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ht="15.6"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ht="15.6"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ht="15.6"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ht="15.6"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ht="15.6"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ht="15.6"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ht="15.6"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ht="15.6"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ht="15.6"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ht="15.6"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ht="15.6"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ht="15.6"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ht="15.6"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ht="15.6"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ht="15.6"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ht="15.6"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ht="15.6"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ht="15.6"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ht="15.6"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ht="15.6"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ht="15.6"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ht="15.6"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ht="15.6"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ht="15.6"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ht="15.6"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ht="15.6"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ht="15.6"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ht="15.6"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ht="15.6"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ht="15.6"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ht="15.6"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ht="15.6"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ht="15.6"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ht="15.6"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ht="15.6"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ht="15.6"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ht="15.6"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ht="15.6"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ht="15.6"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ht="15.6"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ht="15.6"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ht="15.6"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ht="15.6"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ht="15.6"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ht="15.6"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ht="15.6"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ht="15.6"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ht="15.6"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ht="15.6"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ht="15.6"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ht="15.6"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ht="15.6"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ht="15.6"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ht="15.6"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ht="15.6"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ht="15.6"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ht="15.6"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ht="15.6"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ht="15.6"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ht="15.6"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ht="15.6"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ht="15.6"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ht="15.6"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ht="15.6"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ht="15.6"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ht="15.6"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ht="15.6"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ht="15.6"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ht="15.6"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ht="15.6"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ht="15.6"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ht="15.6"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ht="15.6"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ht="15.6"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ht="15.6"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ht="15.6"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ht="15.6"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ht="15.6"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ht="15.6"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ht="15.6"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ht="15.6"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ht="15.6"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ht="15.6"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ht="15.6"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ht="15.6"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ht="15.6"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ht="15.6"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ht="15.6"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ht="15.6"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ht="15.6"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ht="15.6"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ht="15.6"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ht="15.6"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ht="15.6"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ht="15.6"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ht="15.6"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ht="15.6"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ht="15.6"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ht="15.6"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ht="15.6"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ht="15.6"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ht="15.6"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ht="15.6"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ht="15.6"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ht="15.6"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ht="15.6"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ht="15.6"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ht="15.6"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ht="15.6"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ht="15.6"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ht="15.6"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ht="15.6"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ht="15.6"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ht="15.6"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ht="15.6"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ht="15.6"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ht="15.6"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ht="15.6"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ht="15.6"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ht="15.6"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ht="15.6"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ht="15.6"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ht="15.6"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ht="15.6"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ht="15.6"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ht="15.6"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ht="15.6"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ht="15.6"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ht="15.6"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ht="15.6"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ht="15.6"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ht="15.6"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ht="15.6"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ht="15.6"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ht="15.6"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ht="15.6"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ht="15.6"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ht="15.6"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ht="15.6"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ht="15.6"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ht="15.6"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ht="15.6"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ht="15.6"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ht="15.6"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ht="15.6"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ht="15.6"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ht="15.6"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ht="15.6"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ht="15.6"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ht="15.6"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ht="15.6"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ht="15.6"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ht="15.6"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ht="15.6"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ht="15.6"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ht="15.6"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ht="15.6"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ht="15.6"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ht="15.6"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ht="15.6"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ht="15.6"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ht="15.6"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ht="15.6"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ht="15.6"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ht="15.6"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ht="15.6"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ht="15.6"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ht="15.6"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ht="15.6"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ht="15.6"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ht="15.6"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ht="15.6"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ht="15.6"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ht="15.6"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ht="15.6"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ht="15.6"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ht="15.6"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ht="15.6"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ht="15.6"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ht="15.6"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ht="15.6"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ht="15.6"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ht="15.6"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ht="15.6"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ht="15.6"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ht="15.6"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ht="15.6"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ht="15.6"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ht="15.6"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ht="15.6"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ht="15.6"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ht="15.6"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ht="15.6"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ht="15.6"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ht="15.6"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ht="15.6"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ht="15.6"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ht="15.6"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ht="15.6"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ht="15.6"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ht="15.6"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ht="15.6"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Sheet4</vt:lpstr>
      <vt:lpstr>KPI</vt:lpstr>
      <vt:lpstr>Dashboard</vt:lpstr>
      <vt:lpstr>Marital Status</vt:lpstr>
      <vt:lpstr>Sheet7</vt:lpstr>
      <vt:lpstr>Sheet8</vt:lpstr>
      <vt:lpstr>Department</vt:lpstr>
      <vt:lpstr>Attrition by job role</vt:lpstr>
      <vt:lpstr>Rating</vt:lpstr>
      <vt:lpstr>Gender</vt:lpstr>
      <vt:lpstr>Education wise Attrition</vt:lpstr>
      <vt:lpstr>Sheet5</vt:lpstr>
      <vt:lpstr>Attrition by Age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VICTUS</dc:creator>
  <cp:lastModifiedBy>SOURITA BANERJEE</cp:lastModifiedBy>
  <dcterms:created xsi:type="dcterms:W3CDTF">2026-02-04T16:07:00Z</dcterms:created>
  <dcterms:modified xsi:type="dcterms:W3CDTF">2026-02-07T11:44:46Z</dcterms:modified>
</cp:coreProperties>
</file>