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yap\Desktop\"/>
    </mc:Choice>
  </mc:AlternateContent>
  <xr:revisionPtr revIDLastSave="0" documentId="13_ncr:1_{7A7D9440-A8A4-4FA3-B213-730176190DA7}" xr6:coauthVersionLast="47" xr6:coauthVersionMax="47" xr10:uidLastSave="{00000000-0000-0000-0000-000000000000}"/>
  <bookViews>
    <workbookView xWindow="-110" yWindow="-110" windowWidth="19420" windowHeight="10300" activeTab="5" xr2:uid="{181D9AAA-4C52-4517-A29B-F8436626204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6" l="1"/>
  <c r="B6" i="6"/>
  <c r="J4" i="6"/>
  <c r="D5" i="6"/>
  <c r="B4" i="6" l="1"/>
  <c r="I3" i="6"/>
  <c r="I2" i="6"/>
  <c r="B14" i="3"/>
  <c r="B2" i="6"/>
  <c r="D3" i="4"/>
  <c r="H5" i="4"/>
  <c r="B4" i="5" s="1"/>
  <c r="H4" i="4"/>
  <c r="E3" i="4"/>
  <c r="Q44" i="1"/>
  <c r="I12" i="3" s="1"/>
  <c r="I13" i="3" s="1"/>
  <c r="I14" i="3" s="1"/>
  <c r="I7" i="3"/>
  <c r="I8" i="3"/>
  <c r="I9" i="3"/>
  <c r="I10" i="3"/>
  <c r="I11" i="3"/>
  <c r="I6" i="3"/>
  <c r="I5" i="3"/>
  <c r="I4" i="3"/>
  <c r="I3" i="3"/>
  <c r="I2" i="3"/>
  <c r="C13" i="3"/>
  <c r="D13" i="3"/>
  <c r="E13" i="3"/>
  <c r="F13" i="3"/>
  <c r="G13" i="3"/>
  <c r="H13" i="3"/>
  <c r="B13" i="3"/>
  <c r="D11" i="3"/>
  <c r="E11" i="3"/>
  <c r="F11" i="3"/>
  <c r="G11" i="3"/>
  <c r="H11" i="3"/>
  <c r="E12" i="3"/>
  <c r="C11" i="3"/>
  <c r="B11" i="3"/>
  <c r="B15" i="5"/>
  <c r="B14" i="5"/>
  <c r="B16" i="5"/>
  <c r="F5" i="5"/>
  <c r="F4" i="5"/>
  <c r="B8" i="5"/>
  <c r="B9" i="5"/>
  <c r="B7" i="5"/>
  <c r="B11" i="5" s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H4" i="3"/>
  <c r="H3" i="3"/>
  <c r="H2" i="3"/>
  <c r="B3" i="5" l="1"/>
  <c r="B5" i="5" s="1"/>
  <c r="F8" i="5" s="1"/>
  <c r="N3" i="6" s="1"/>
  <c r="I4" i="6" s="1"/>
  <c r="C14" i="3" l="1"/>
  <c r="C2" i="6" s="1"/>
  <c r="C4" i="6" s="1"/>
  <c r="D14" i="3"/>
  <c r="D2" i="6" s="1"/>
  <c r="D4" i="6" s="1"/>
  <c r="D12" i="3"/>
  <c r="C12" i="3"/>
  <c r="B12" i="3"/>
  <c r="M44" i="1"/>
  <c r="H44" i="1"/>
  <c r="I44" i="1"/>
  <c r="J44" i="1"/>
  <c r="K44" i="1"/>
  <c r="C10" i="3"/>
  <c r="D10" i="3"/>
  <c r="B10" i="3"/>
  <c r="C9" i="3"/>
  <c r="D9" i="3"/>
  <c r="B9" i="3"/>
  <c r="C7" i="3"/>
  <c r="D7" i="3"/>
  <c r="B7" i="3"/>
  <c r="B3" i="3"/>
  <c r="B4" i="3"/>
  <c r="C4" i="3"/>
  <c r="D4" i="3"/>
  <c r="E4" i="3"/>
  <c r="F4" i="3"/>
  <c r="G4" i="3"/>
  <c r="E5" i="3"/>
  <c r="F5" i="3" s="1"/>
  <c r="E6" i="3"/>
  <c r="E10" i="3" s="1"/>
  <c r="L32" i="1"/>
  <c r="H32" i="1"/>
  <c r="I32" i="1"/>
  <c r="J32" i="1"/>
  <c r="K32" i="1"/>
  <c r="H18" i="2"/>
  <c r="I18" i="2"/>
  <c r="J18" i="2"/>
  <c r="K18" i="2"/>
  <c r="G18" i="2"/>
  <c r="E3" i="3"/>
  <c r="F3" i="3" s="1"/>
  <c r="L16" i="2"/>
  <c r="K16" i="2"/>
  <c r="J16" i="2"/>
  <c r="H16" i="2"/>
  <c r="I16" i="2"/>
  <c r="H17" i="2"/>
  <c r="I17" i="2"/>
  <c r="J17" i="2"/>
  <c r="K17" i="2"/>
  <c r="G17" i="2"/>
  <c r="D3" i="3"/>
  <c r="C3" i="3"/>
  <c r="E2" i="3"/>
  <c r="F2" i="3" s="1"/>
  <c r="G2" i="3" s="1"/>
  <c r="K12" i="2"/>
  <c r="J12" i="2"/>
  <c r="I12" i="2"/>
  <c r="H12" i="2"/>
  <c r="E7" i="3" l="1"/>
  <c r="N44" i="1"/>
  <c r="G3" i="3"/>
  <c r="F6" i="3"/>
  <c r="G5" i="3"/>
  <c r="L12" i="2"/>
  <c r="F7" i="3" l="1"/>
  <c r="F10" i="3"/>
  <c r="E8" i="3"/>
  <c r="E9" i="3"/>
  <c r="E14" i="3" s="1"/>
  <c r="E2" i="6" s="1"/>
  <c r="G6" i="3"/>
  <c r="H5" i="3"/>
  <c r="O44" i="1"/>
  <c r="F12" i="3"/>
  <c r="E4" i="6" l="1"/>
  <c r="G7" i="3"/>
  <c r="G10" i="3"/>
  <c r="F8" i="3"/>
  <c r="F9" i="3"/>
  <c r="F14" i="3" s="1"/>
  <c r="F2" i="6" s="1"/>
  <c r="F4" i="6" s="1"/>
  <c r="H6" i="3"/>
  <c r="P44" i="1"/>
  <c r="H12" i="3" s="1"/>
  <c r="G12" i="3"/>
  <c r="G8" i="3" l="1"/>
  <c r="G9" i="3" s="1"/>
  <c r="G14" i="3" s="1"/>
  <c r="G2" i="6" s="1"/>
  <c r="G4" i="6" s="1"/>
  <c r="H7" i="3"/>
  <c r="H10" i="3"/>
  <c r="H8" i="3" l="1"/>
  <c r="H9" i="3" s="1"/>
  <c r="H14" i="3" s="1"/>
  <c r="H2" i="6" s="1"/>
  <c r="H4" i="6" l="1"/>
</calcChain>
</file>

<file path=xl/sharedStrings.xml><?xml version="1.0" encoding="utf-8"?>
<sst xmlns="http://schemas.openxmlformats.org/spreadsheetml/2006/main" count="207" uniqueCount="144">
  <si>
    <t>Standalone Balance Sheet</t>
  </si>
  <si>
    <t>------------------- in Rs. Cr. -------------------</t>
  </si>
  <si>
    <t>Mar 22</t>
  </si>
  <si>
    <t>12 mths</t>
  </si>
  <si>
    <t>EQUITIES AND LIABILITIES</t>
  </si>
  <si>
    <t>SHAREHOLDER'S FUNDS</t>
  </si>
  <si>
    <t>Equity Share Capital</t>
  </si>
  <si>
    <t>Total Share Capital</t>
  </si>
  <si>
    <t>Reserves and Surplus</t>
  </si>
  <si>
    <t>Total Reserves and Surplus</t>
  </si>
  <si>
    <t>Employees Stock Options</t>
  </si>
  <si>
    <t>Total Shareholders Funds</t>
  </si>
  <si>
    <t>NON-CURRENT LIABILITIES</t>
  </si>
  <si>
    <t>Long Term Borrowings</t>
  </si>
  <si>
    <t>Other Long Term Liabilities</t>
  </si>
  <si>
    <t>Long Term Provisions</t>
  </si>
  <si>
    <t>Total Non-Current Liabilities</t>
  </si>
  <si>
    <t>CURRENT LIABILITIES</t>
  </si>
  <si>
    <t>Short Term Borrowings</t>
  </si>
  <si>
    <t>Trade Payables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</si>
  <si>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</si>
  <si>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</si>
  <si>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</si>
  <si>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</si>
  <si>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</si>
  <si>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</si>
  <si>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</si>
  <si>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</si>
  <si>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Capital Work-In-Progress</t>
  </si>
  <si>
    <t>Intangible Assets Under Development</t>
  </si>
  <si>
    <t>Fixed Assets</t>
  </si>
  <si>
    <t>Non-Current Investments</t>
  </si>
  <si>
    <t>Deferred Tax Assets [Net]</t>
  </si>
  <si>
    <t>Long Term Loans And Advances</t>
  </si>
  <si>
    <t>Other Non-Current Assets</t>
  </si>
  <si>
    <t>Total Non-Current Assets</t>
  </si>
  <si>
    <t>CURRENT ASSETS</t>
  </si>
  <si>
    <t>Current Investments</t>
  </si>
  <si>
    <t>Trade Receivables</t>
  </si>
  <si>
    <t>Cash And Cash Equivalents</t>
  </si>
  <si>
    <t>Short Term Loans And Advances</t>
  </si>
  <si>
    <t>OtherCurrentAssets</t>
  </si>
  <si>
    <t>Total Current Assets</t>
  </si>
  <si>
    <t>Total Assets</t>
  </si>
  <si>
    <t>OTHER ADDITIONAL INFORMATION</t>
  </si>
  <si>
    <t>CONTINGENT LIABILITIES, COMMITMENTS</t>
  </si>
  <si>
    <t>Contingent Liabilities</t>
  </si>
  <si>
    <t>CIF VALUE OF IMPORTS</t>
  </si>
  <si>
    <t>EXPENDITURE IN FOREIGN EXCHANGE</t>
  </si>
  <si>
    <t>Expenditure In Foreign Currency</t>
  </si>
  <si>
    <t>REMITTANCES IN FOREIGN CURRENCIES FOR DIVIDENDS</t>
  </si>
  <si>
    <t>Dividend Remittance In Foreign Currency</t>
  </si>
  <si>
    <t>-</t>
  </si>
  <si>
    <t>EARNINGS IN FOREIGN EXCHANGE</t>
  </si>
  <si>
    <t>FOB Value Of Goods</t>
  </si>
  <si>
    <t>Other Earnings</t>
  </si>
  <si>
    <t>BONUS DETAILS</t>
  </si>
  <si>
    <t>Bonus Equity Share Capital</t>
  </si>
  <si>
    <t>NON-CURRENT INVESTMENTS</t>
  </si>
  <si>
    <t>Non-Current Investments Quoted Market Value</t>
  </si>
  <si>
    <t>Non-Current Investments Unquoted Book Value</t>
  </si>
  <si>
    <t>CURRENT INVESTMENTS</t>
  </si>
  <si>
    <t>Current Investments Quoted Market Value</t>
  </si>
  <si>
    <t>Current Investments Unquoted Book Value</t>
  </si>
  <si>
    <r>
      <t>Source : </t>
    </r>
    <r>
      <rPr>
        <b/>
        <sz val="11"/>
        <color rgb="FFFB9646"/>
        <rFont val="Calibri"/>
        <family val="2"/>
        <scheme val="minor"/>
      </rPr>
      <t>Dion Global Solutions Limited</t>
    </r>
  </si>
  <si>
    <t>Standalone Profit &amp; Loss account</t>
  </si>
  <si>
    <t>INCOME</t>
  </si>
  <si>
    <t>Revenue From Operations [Gross]</t>
  </si>
  <si>
    <t>Revenue From Operations [Net]</t>
  </si>
  <si>
    <t>Other Operating Revenues</t>
  </si>
  <si>
    <t>Total Operating Revenues</t>
  </si>
  <si>
    <t>Other Income</t>
  </si>
  <si>
    <t>Total Revenue</t>
  </si>
  <si>
    <t>EXPENSES</t>
  </si>
  <si>
    <t>Operating And Direct Expenses</t>
  </si>
  <si>
    <t>Employee Benefit Expenses</t>
  </si>
  <si>
    <t>Finance Costs</t>
  </si>
  <si>
    <t>Provsions and Contingencies</t>
  </si>
  <si>
    <t>Depreciation And Amortisation Expenses</t>
  </si>
  <si>
    <t>Other Expenses</t>
  </si>
  <si>
    <t>Total Expenses</t>
  </si>
  <si>
    <t>Profit/Loss Before Exceptional, ExtraOrdinary Items And Tax</t>
  </si>
  <si>
    <t>Profit/Loss Before Tax</t>
  </si>
  <si>
    <t>Tax Expenses-Continued Operations</t>
  </si>
  <si>
    <t>Current Tax</t>
  </si>
  <si>
    <t>Deferred Tax</t>
  </si>
  <si>
    <t>Total Tax Expenses</t>
  </si>
  <si>
    <t>Profit/Loss After Tax And Before ExtraOrdinary Items</t>
  </si>
  <si>
    <t>Profit/Loss From Continuing Operations</t>
  </si>
  <si>
    <t>Profit/Loss For The Period</t>
  </si>
  <si>
    <t>EARNINGS PER SHARE</t>
  </si>
  <si>
    <t>Basic EPS (Rs.)</t>
  </si>
  <si>
    <t>Diluted EPS (Rs.)</t>
  </si>
  <si>
    <t>VALUE OF IMPORTED AND INDIGENIOUS RAW MATERIALS</t>
  </si>
  <si>
    <t>STORES, SPARES AND LOOSE TOOLS</t>
  </si>
  <si>
    <t>DIVIDEND AND DIVIDEND PERCENTAGE</t>
  </si>
  <si>
    <t>Equity Share Dividend</t>
  </si>
  <si>
    <t>Tax On Dividend</t>
  </si>
  <si>
    <t>Equity Dividend Rate (%)</t>
  </si>
  <si>
    <t>Revenue</t>
  </si>
  <si>
    <t>Growth rate</t>
  </si>
  <si>
    <t>EBITDA</t>
  </si>
  <si>
    <t>Depriciation</t>
  </si>
  <si>
    <t>Fixed ASSet</t>
  </si>
  <si>
    <t>EBIT</t>
  </si>
  <si>
    <t>Expenses</t>
  </si>
  <si>
    <t>Tax</t>
  </si>
  <si>
    <t>expenses</t>
  </si>
  <si>
    <t>tax</t>
  </si>
  <si>
    <t>NOPLAT</t>
  </si>
  <si>
    <t>Depriciation(+)</t>
  </si>
  <si>
    <t>Capital expenditure(-)</t>
  </si>
  <si>
    <t>Working Capital (-)</t>
  </si>
  <si>
    <t>working capital</t>
  </si>
  <si>
    <t>FCF</t>
  </si>
  <si>
    <t>Net investment</t>
  </si>
  <si>
    <t>assumption</t>
  </si>
  <si>
    <t>Date</t>
  </si>
  <si>
    <t>nse</t>
  </si>
  <si>
    <t>Bajaj Finance</t>
  </si>
  <si>
    <t>Returns</t>
  </si>
  <si>
    <t>returns</t>
  </si>
  <si>
    <t>Beta</t>
  </si>
  <si>
    <t>Rf</t>
  </si>
  <si>
    <t>Market returns</t>
  </si>
  <si>
    <t>Cost of equity</t>
  </si>
  <si>
    <t>Short-Term Debt</t>
  </si>
  <si>
    <t>Long -Term Debt</t>
  </si>
  <si>
    <t>Interest expense</t>
  </si>
  <si>
    <t>Cost of Debt</t>
  </si>
  <si>
    <t>we</t>
  </si>
  <si>
    <t>wd</t>
  </si>
  <si>
    <t>share price</t>
  </si>
  <si>
    <t>outstanding shares</t>
  </si>
  <si>
    <t>market capitalization</t>
  </si>
  <si>
    <t>WACC</t>
  </si>
  <si>
    <t>G</t>
  </si>
  <si>
    <t>TV</t>
  </si>
  <si>
    <t>EV</t>
  </si>
  <si>
    <t>GDP GROWTH RATE</t>
  </si>
  <si>
    <t>PV OF EXPLICIT PERIOD</t>
  </si>
  <si>
    <t>PV OF TV</t>
  </si>
  <si>
    <t>DEBT VALUE</t>
  </si>
  <si>
    <t>EQUITY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</si>
</sst>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%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Tahoma"/>
      <family val="2"/>
    </font>
    <font>
      <b/>
      <sz val="11"/>
      <color rgb="FF000000"/>
      <name val="Calibri"/>
      <family val="2"/>
      <scheme val="minor"/>
    </font>
    <font>
      <b/>
      <sz val="11"/>
      <color rgb="FFFB964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4" fillId="3" borderId="1" xfId="0" applyFont="1" applyFill="1" applyBorder="1" applyAlignment="1">
      <alignment horizontal="right" vertical="center" wrapText="1"/>
    </xf>
    <xf numFmtId="17" fontId="4" fillId="3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/>
    </xf>
    <xf numFmtId="4" fontId="4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 vertical="center" wrapText="1"/>
    </xf>
    <xf numFmtId="17" fontId="2" fillId="3" borderId="1" xfId="0" applyNumberFormat="1" applyFont="1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right" vertical="center" wrapText="1"/>
    </xf>
    <xf numFmtId="4" fontId="2" fillId="3" borderId="1" xfId="0" applyNumberFormat="1" applyFont="1" applyFill="1" applyBorder="1" applyAlignment="1">
      <alignment horizontal="right" vertical="center" wrapText="1"/>
    </xf>
    <xf numFmtId="4" fontId="0" fillId="3" borderId="1" xfId="0" applyNumberFormat="1" applyFill="1" applyBorder="1" applyAlignment="1">
      <alignment horizontal="right" vertical="center" wrapText="1"/>
    </xf>
    <xf numFmtId="0" fontId="2" fillId="0" borderId="0" xfId="0" applyFont="1"/>
    <xf numFmtId="4" fontId="0" fillId="0" borderId="0" xfId="0" applyNumberFormat="1"/>
    <xf numFmtId="9" fontId="0" fillId="3" borderId="1" xfId="1" applyFont="1" applyFill="1" applyBorder="1"/>
    <xf numFmtId="9" fontId="0" fillId="0" borderId="0" xfId="0" applyNumberFormat="1"/>
    <xf numFmtId="4" fontId="0" fillId="3" borderId="1" xfId="0" applyNumberFormat="1" applyFill="1" applyBorder="1"/>
    <xf numFmtId="4" fontId="0" fillId="3" borderId="2" xfId="0" applyNumberFormat="1" applyFill="1" applyBorder="1"/>
    <xf numFmtId="10" fontId="0" fillId="3" borderId="1" xfId="1" applyNumberFormat="1" applyFont="1" applyFill="1" applyBorder="1"/>
    <xf numFmtId="165" fontId="0" fillId="3" borderId="1" xfId="1" applyNumberFormat="1" applyFont="1" applyFill="1" applyBorder="1"/>
    <xf numFmtId="0" fontId="0" fillId="3" borderId="3" xfId="1" applyNumberFormat="1" applyFont="1" applyFill="1" applyBorder="1"/>
    <xf numFmtId="164" fontId="0" fillId="0" borderId="0" xfId="0" applyNumberFormat="1"/>
    <xf numFmtId="10" fontId="0" fillId="0" borderId="0" xfId="0" applyNumberFormat="1"/>
    <xf numFmtId="12" fontId="0" fillId="0" borderId="0" xfId="0" applyNumberFormat="1"/>
    <xf numFmtId="0" fontId="0" fillId="0" borderId="1" xfId="0" applyBorder="1"/>
    <xf numFmtId="0" fontId="2" fillId="0" borderId="1" xfId="0" applyFont="1" applyBorder="1"/>
    <xf numFmtId="4" fontId="0" fillId="0" borderId="1" xfId="0" applyNumberFormat="1" applyBorder="1"/>
    <xf numFmtId="2" fontId="0" fillId="0" borderId="1" xfId="0" applyNumberFormat="1" applyBorder="1"/>
    <xf numFmtId="166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/>
    <xf numFmtId="14" fontId="0" fillId="0" borderId="1" xfId="0" applyNumberFormat="1" applyBorder="1"/>
    <xf numFmtId="0" fontId="0" fillId="0" borderId="1" xfId="1" applyNumberFormat="1" applyFont="1" applyBorder="1"/>
    <xf numFmtId="164" fontId="0" fillId="0" borderId="1" xfId="1" applyNumberFormat="1" applyFont="1" applyBorder="1"/>
    <xf numFmtId="9" fontId="0" fillId="0" borderId="1" xfId="1" applyFont="1" applyBorder="1"/>
    <xf numFmtId="1" fontId="0" fillId="0" borderId="1" xfId="0" applyNumberFormat="1" applyBorder="1"/>
    <xf numFmtId="9" fontId="0" fillId="4" borderId="1" xfId="1" applyFont="1" applyFill="1" applyBorder="1"/>
    <xf numFmtId="10" fontId="0" fillId="4" borderId="1" xfId="1" applyNumberFormat="1" applyFont="1" applyFill="1" applyBorder="1"/>
    <xf numFmtId="0" fontId="0" fillId="4" borderId="1" xfId="0" applyFill="1" applyBorder="1"/>
    <xf numFmtId="0" fontId="3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2" fillId="0" borderId="2" xfId="0" applyFont="1" applyFill="1" applyBorder="1"/>
    <xf numFmtId="0" fontId="2" fillId="0" borderId="1" xfId="0" applyFont="1" applyFill="1" applyBorder="1"/>
    <xf numFmtId="0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E8CE3D-16F4-227D-0D4E-64BE32EEE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89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0330A9-738D-C1E2-A671-B8F937A2B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76200</xdr:colOff>
      <xdr:row>66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A00E4E-8717-F3EF-ABAF-03FC3205A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93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76200</xdr:colOff>
      <xdr:row>68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B55869A-5648-4AD3-4E22-FD2540C52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87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5A28F4-9466-A7EC-FEC9-93C8FC182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89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D1F3E0-1B0D-2203-D0DC-1EE344597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80A2BA-2088-C162-B70B-B31B753EA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98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76200</xdr:colOff>
      <xdr:row>23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7B7FAA-48E3-0AE8-AEC0-D1432B352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8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76200</xdr:colOff>
      <xdr:row>34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7C9BEF4-2CDF-EA78-CA96-76ACCB123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899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76200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7FED9C-CA58-11A4-223C-614A06415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582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76200</xdr:colOff>
      <xdr:row>49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1ED9B5E-3AC9-FB5D-BFDD-5F54B1DE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85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76200</xdr:colOff>
      <xdr:row>51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3BEF472-060F-E3D8-885E-E2ED64F70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538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165100</xdr:colOff>
      <xdr:row>1</xdr:row>
      <xdr:rowOff>139700</xdr:rowOff>
    </xdr:from>
    <xdr:to>
      <xdr:col>20</xdr:col>
      <xdr:colOff>234950</xdr:colOff>
      <xdr:row>13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E3E3B3-7346-73FF-ACD8-211150127C8F}"/>
            </a:ext>
          </a:extLst>
        </xdr:cNvPr>
        <xdr:cNvSpPr txBox="1"/>
      </xdr:nvSpPr>
      <xdr:spPr>
        <a:xfrm>
          <a:off x="9448800" y="323850"/>
          <a:ext cx="4337050" cy="210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 of Debt = (Interest Expense)/(Short Term Debt + Long Term Debt) 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Effective Tax Rate = (Income Tax Expense)/(Income Before Tax) 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 of Debt * (1 - Effective Tax Rate) 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 of Equity = (Risk-Free Rate) + ((Beta) * (Market Return - Risk-Free Rate)) 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Total Debt = Short Term Debt + Long Term Debt 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Weight of Debt = (Total Debt)/(Total Debt + Market Cap) 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Weight of Equity = (Market Cap)/(Total Debt + Market Cap) 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WACC = (Weight of Debt * Cost of Debt) + (Weight of Equity * Cost of Equity) </a:t>
          </a:r>
          <a:br>
            <a:rPr lang="en-IN"/>
          </a:b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B57F6-79DF-4E2B-9B6A-0A7E36505E26}">
  <dimension ref="A1:Q69"/>
  <sheetViews>
    <sheetView topLeftCell="D1" workbookViewId="0">
      <selection activeCell="M44" sqref="M44"/>
    </sheetView>
  </sheetViews>
  <sheetFormatPr defaultRowHeight="14.5" x14ac:dyDescent="0.35"/>
  <cols>
    <col min="1" max="1" width="33.54296875" customWidth="1"/>
    <col min="2" max="2" width="17.54296875" customWidth="1"/>
    <col min="3" max="3" width="11.1796875" bestFit="1" customWidth="1"/>
    <col min="4" max="4" width="12.54296875" customWidth="1"/>
    <col min="5" max="5" width="11.81640625" bestFit="1" customWidth="1"/>
    <col min="6" max="6" width="10.1796875" bestFit="1" customWidth="1"/>
    <col min="13" max="13" width="9.26953125" bestFit="1" customWidth="1"/>
    <col min="15" max="15" width="10.81640625" bestFit="1" customWidth="1"/>
    <col min="16" max="16" width="11.81640625" bestFit="1" customWidth="1"/>
  </cols>
  <sheetData>
    <row r="1" spans="1:11" ht="42" x14ac:dyDescent="0.35">
      <c r="A1" s="2" t="s">
        <v>0</v>
      </c>
      <c r="B1" s="3" t="s">
        <v>1</v>
      </c>
      <c r="C1" s="4"/>
      <c r="D1" s="4"/>
      <c r="E1" s="4"/>
      <c r="F1" s="4"/>
      <c r="G1" s="4"/>
      <c r="H1" s="4"/>
      <c r="I1" s="4"/>
      <c r="J1" s="4"/>
      <c r="K1" s="4"/>
    </row>
    <row r="2" spans="1:11" x14ac:dyDescent="0.35">
      <c r="A2" s="2"/>
      <c r="B2" s="5" t="s">
        <v>2</v>
      </c>
      <c r="C2" s="6">
        <v>44256</v>
      </c>
      <c r="D2" s="6">
        <v>43891</v>
      </c>
      <c r="E2" s="6">
        <v>43525</v>
      </c>
      <c r="F2" s="6">
        <v>43160</v>
      </c>
      <c r="G2" s="4"/>
      <c r="H2" s="4"/>
      <c r="I2" s="4"/>
      <c r="J2" s="4"/>
      <c r="K2" s="4"/>
    </row>
    <row r="3" spans="1:11" x14ac:dyDescent="0.35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</row>
    <row r="4" spans="1:11" x14ac:dyDescent="0.35">
      <c r="A4" s="7"/>
      <c r="B4" s="8" t="s">
        <v>3</v>
      </c>
      <c r="C4" s="8" t="s">
        <v>3</v>
      </c>
      <c r="D4" s="8" t="s">
        <v>3</v>
      </c>
      <c r="E4" s="8" t="s">
        <v>3</v>
      </c>
      <c r="F4" s="8" t="s">
        <v>3</v>
      </c>
      <c r="G4" s="4"/>
      <c r="H4" s="4"/>
      <c r="I4" s="4"/>
      <c r="J4" s="4"/>
      <c r="K4" s="4"/>
    </row>
    <row r="5" spans="1:11" x14ac:dyDescent="0.3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x14ac:dyDescent="0.35">
      <c r="A6" s="49" t="s">
        <v>4</v>
      </c>
      <c r="B6" s="49"/>
      <c r="C6" s="5"/>
      <c r="D6" s="5"/>
      <c r="E6" s="5"/>
      <c r="F6" s="5"/>
      <c r="G6" s="4"/>
      <c r="H6" s="4"/>
      <c r="I6" s="4"/>
      <c r="J6" s="4"/>
      <c r="K6" s="4"/>
    </row>
    <row r="7" spans="1:11" x14ac:dyDescent="0.35">
      <c r="A7" s="49" t="s">
        <v>5</v>
      </c>
      <c r="B7" s="49"/>
      <c r="C7" s="5"/>
      <c r="D7" s="5"/>
      <c r="E7" s="5"/>
      <c r="F7" s="5"/>
      <c r="G7" s="4"/>
      <c r="H7" s="4"/>
      <c r="I7" s="4"/>
      <c r="J7" s="4"/>
      <c r="K7" s="4"/>
    </row>
    <row r="8" spans="1:11" x14ac:dyDescent="0.35">
      <c r="A8" s="7" t="s">
        <v>6</v>
      </c>
      <c r="B8" s="8">
        <v>120.66</v>
      </c>
      <c r="C8" s="8">
        <v>120.32</v>
      </c>
      <c r="D8" s="8">
        <v>119.99</v>
      </c>
      <c r="E8" s="8">
        <v>115.37</v>
      </c>
      <c r="F8" s="8">
        <v>115.03</v>
      </c>
      <c r="G8" s="4"/>
      <c r="H8" s="4"/>
      <c r="I8" s="4"/>
      <c r="J8" s="4"/>
      <c r="K8" s="4"/>
    </row>
    <row r="9" spans="1:11" x14ac:dyDescent="0.35">
      <c r="A9" s="2" t="s">
        <v>7</v>
      </c>
      <c r="B9" s="5">
        <v>120.66</v>
      </c>
      <c r="C9" s="5">
        <v>120.32</v>
      </c>
      <c r="D9" s="5">
        <v>119.99</v>
      </c>
      <c r="E9" s="5">
        <v>115.37</v>
      </c>
      <c r="F9" s="5">
        <v>115.03</v>
      </c>
      <c r="G9" s="4"/>
      <c r="H9" s="4"/>
      <c r="I9" s="4"/>
      <c r="J9" s="4"/>
      <c r="K9" s="4"/>
    </row>
    <row r="10" spans="1:11" x14ac:dyDescent="0.35">
      <c r="A10" s="7" t="s">
        <v>8</v>
      </c>
      <c r="B10" s="9">
        <v>41537.660000000003</v>
      </c>
      <c r="C10" s="9">
        <v>35515.17</v>
      </c>
      <c r="D10" s="9">
        <v>31480.05</v>
      </c>
      <c r="E10" s="9">
        <v>19448.259999999998</v>
      </c>
      <c r="F10" s="9">
        <v>16403.259999999998</v>
      </c>
      <c r="G10" s="4"/>
      <c r="H10" s="4"/>
      <c r="I10" s="4"/>
      <c r="J10" s="4"/>
      <c r="K10" s="4"/>
    </row>
    <row r="11" spans="1:11" x14ac:dyDescent="0.35">
      <c r="A11" s="2" t="s">
        <v>9</v>
      </c>
      <c r="B11" s="10">
        <v>41537.660000000003</v>
      </c>
      <c r="C11" s="10">
        <v>35515.17</v>
      </c>
      <c r="D11" s="10">
        <v>31480.05</v>
      </c>
      <c r="E11" s="10">
        <v>19448.259999999998</v>
      </c>
      <c r="F11" s="10">
        <v>16403.259999999998</v>
      </c>
      <c r="G11" s="4"/>
      <c r="H11" s="4"/>
      <c r="I11" s="4"/>
      <c r="J11" s="4"/>
      <c r="K11" s="4"/>
    </row>
    <row r="12" spans="1:11" x14ac:dyDescent="0.35">
      <c r="A12" s="7" t="s">
        <v>10</v>
      </c>
      <c r="B12" s="8">
        <v>397.56</v>
      </c>
      <c r="C12" s="8">
        <v>303.25</v>
      </c>
      <c r="D12" s="8">
        <v>213.17</v>
      </c>
      <c r="E12" s="8">
        <v>0</v>
      </c>
      <c r="F12" s="8">
        <v>0</v>
      </c>
      <c r="G12" s="4"/>
      <c r="H12" s="4"/>
      <c r="I12" s="4"/>
      <c r="J12" s="4"/>
      <c r="K12" s="4"/>
    </row>
    <row r="13" spans="1:11" x14ac:dyDescent="0.35">
      <c r="A13" s="2" t="s">
        <v>11</v>
      </c>
      <c r="B13" s="10">
        <v>42055.88</v>
      </c>
      <c r="C13" s="10">
        <v>35938.74</v>
      </c>
      <c r="D13" s="10">
        <v>31813.21</v>
      </c>
      <c r="E13" s="10">
        <v>19563.63</v>
      </c>
      <c r="F13" s="10">
        <v>16518.29</v>
      </c>
      <c r="G13" s="4"/>
      <c r="H13" s="4"/>
      <c r="I13" s="4"/>
      <c r="J13" s="4"/>
      <c r="K13" s="4"/>
    </row>
    <row r="14" spans="1:11" x14ac:dyDescent="0.35">
      <c r="A14" s="49" t="s">
        <v>12</v>
      </c>
      <c r="B14" s="49"/>
      <c r="C14" s="5"/>
      <c r="D14" s="5"/>
      <c r="E14" s="5"/>
      <c r="F14" s="5"/>
      <c r="G14" s="4"/>
      <c r="H14" s="4"/>
      <c r="I14" s="4"/>
      <c r="J14" s="4"/>
      <c r="K14" s="4"/>
    </row>
    <row r="15" spans="1:11" x14ac:dyDescent="0.35">
      <c r="A15" s="7" t="s">
        <v>13</v>
      </c>
      <c r="B15" s="9">
        <v>93169.87</v>
      </c>
      <c r="C15" s="9">
        <v>72773.75</v>
      </c>
      <c r="D15" s="9">
        <v>67282.67</v>
      </c>
      <c r="E15" s="9">
        <v>86351.72</v>
      </c>
      <c r="F15" s="9">
        <v>43167.89</v>
      </c>
      <c r="G15" s="4"/>
      <c r="H15" s="4"/>
      <c r="I15" s="4"/>
      <c r="J15" s="4"/>
      <c r="K15" s="4"/>
    </row>
    <row r="16" spans="1:11" x14ac:dyDescent="0.35">
      <c r="A16" s="7" t="s">
        <v>14</v>
      </c>
      <c r="B16" s="8">
        <v>591.05999999999995</v>
      </c>
      <c r="C16" s="8">
        <v>648.26</v>
      </c>
      <c r="D16" s="8">
        <v>419.13</v>
      </c>
      <c r="E16" s="8">
        <v>337.5</v>
      </c>
      <c r="F16" s="8">
        <v>487.53</v>
      </c>
      <c r="G16" s="4"/>
      <c r="H16" s="4"/>
      <c r="I16" s="4"/>
      <c r="J16" s="4"/>
      <c r="K16" s="4"/>
    </row>
    <row r="17" spans="1:12" x14ac:dyDescent="0.35">
      <c r="A17" s="7" t="s">
        <v>15</v>
      </c>
      <c r="B17" s="8">
        <v>162.24</v>
      </c>
      <c r="C17" s="8">
        <v>136.56</v>
      </c>
      <c r="D17" s="8">
        <v>78.87</v>
      </c>
      <c r="E17" s="8">
        <v>68.88</v>
      </c>
      <c r="F17" s="9">
        <v>1121.68</v>
      </c>
      <c r="G17" s="4"/>
      <c r="H17" s="4"/>
      <c r="I17" s="4"/>
      <c r="J17" s="4"/>
      <c r="K17" s="4"/>
    </row>
    <row r="18" spans="1:12" x14ac:dyDescent="0.35">
      <c r="A18" s="2" t="s">
        <v>16</v>
      </c>
      <c r="B18" s="10">
        <v>93923.17</v>
      </c>
      <c r="C18" s="10">
        <v>73558.570000000007</v>
      </c>
      <c r="D18" s="10">
        <v>67780.67</v>
      </c>
      <c r="E18" s="10">
        <v>86758.1</v>
      </c>
      <c r="F18" s="10">
        <v>44777.1</v>
      </c>
      <c r="G18" s="4"/>
      <c r="H18" s="4"/>
      <c r="I18" s="4"/>
      <c r="J18" s="4"/>
      <c r="K18" s="4"/>
    </row>
    <row r="19" spans="1:12" x14ac:dyDescent="0.35">
      <c r="A19" s="49" t="s">
        <v>17</v>
      </c>
      <c r="B19" s="49"/>
      <c r="C19" s="5"/>
      <c r="D19" s="5"/>
      <c r="E19" s="5"/>
      <c r="F19" s="5"/>
      <c r="G19" s="4"/>
      <c r="H19" s="4"/>
      <c r="I19" s="4"/>
      <c r="J19" s="4"/>
      <c r="K19" s="4"/>
    </row>
    <row r="20" spans="1:12" x14ac:dyDescent="0.35">
      <c r="A20" s="7" t="s">
        <v>18</v>
      </c>
      <c r="B20" s="9">
        <v>29870.38</v>
      </c>
      <c r="C20" s="9">
        <v>27092.09</v>
      </c>
      <c r="D20" s="9">
        <v>36923.32</v>
      </c>
      <c r="E20" s="8">
        <v>0</v>
      </c>
      <c r="F20" s="9">
        <v>18399.14</v>
      </c>
      <c r="G20" s="4"/>
      <c r="H20" s="4"/>
      <c r="I20" s="4"/>
      <c r="J20" s="4"/>
      <c r="K20" s="4"/>
    </row>
    <row r="21" spans="1:12" x14ac:dyDescent="0.35">
      <c r="A21" s="7" t="s">
        <v>19</v>
      </c>
      <c r="B21" s="9">
        <v>1063.92</v>
      </c>
      <c r="C21" s="8">
        <v>867.97</v>
      </c>
      <c r="D21" s="8">
        <v>816.52</v>
      </c>
      <c r="E21" s="8">
        <v>766.33</v>
      </c>
      <c r="F21" s="8">
        <v>453.99</v>
      </c>
      <c r="G21" s="4"/>
      <c r="H21" s="4"/>
      <c r="I21" s="4"/>
      <c r="J21" s="4"/>
      <c r="K21" s="4"/>
    </row>
    <row r="22" spans="1:12" x14ac:dyDescent="0.35">
      <c r="A22" s="7" t="s">
        <v>20</v>
      </c>
      <c r="B22" s="9">
        <v>1102.73</v>
      </c>
      <c r="C22" s="8">
        <v>881.52</v>
      </c>
      <c r="D22" s="8">
        <v>669.85</v>
      </c>
      <c r="E22" s="9">
        <v>1411.81</v>
      </c>
      <c r="F22" s="9">
        <v>3292.07</v>
      </c>
      <c r="G22" s="4"/>
      <c r="H22" s="4"/>
      <c r="I22" s="4"/>
      <c r="J22" s="4"/>
      <c r="K22" s="4"/>
    </row>
    <row r="23" spans="1:12" x14ac:dyDescent="0.35">
      <c r="A23" s="7" t="s">
        <v>21</v>
      </c>
      <c r="B23" s="8">
        <v>0</v>
      </c>
      <c r="C23" s="8">
        <v>0</v>
      </c>
      <c r="D23" s="8">
        <v>0</v>
      </c>
      <c r="E23" s="8">
        <v>0</v>
      </c>
      <c r="F23" s="8">
        <v>188.43</v>
      </c>
      <c r="G23" s="4"/>
      <c r="H23" s="4"/>
      <c r="I23" s="4"/>
      <c r="J23" s="4"/>
      <c r="K23" s="4"/>
    </row>
    <row r="24" spans="1:12" x14ac:dyDescent="0.35">
      <c r="A24" s="2" t="s">
        <v>22</v>
      </c>
      <c r="B24" s="10">
        <v>32037.03</v>
      </c>
      <c r="C24" s="10">
        <v>28841.58</v>
      </c>
      <c r="D24" s="10">
        <v>38409.69</v>
      </c>
      <c r="E24" s="10">
        <v>2178.14</v>
      </c>
      <c r="F24" s="10">
        <v>22333.63</v>
      </c>
      <c r="G24" s="4"/>
      <c r="H24" s="4"/>
      <c r="I24" s="4"/>
      <c r="J24" s="4"/>
      <c r="K24" s="4"/>
    </row>
    <row r="25" spans="1:12" x14ac:dyDescent="0.35">
      <c r="A25" s="2" t="s">
        <v>23</v>
      </c>
      <c r="B25" s="10">
        <v>168016.08</v>
      </c>
      <c r="C25" s="10">
        <v>138338.89000000001</v>
      </c>
      <c r="D25" s="10">
        <v>138003.57</v>
      </c>
      <c r="E25" s="10">
        <v>108499.87</v>
      </c>
      <c r="F25" s="10">
        <v>83629.02</v>
      </c>
      <c r="G25" s="4"/>
      <c r="H25" s="4"/>
      <c r="I25" s="4"/>
      <c r="J25" s="4"/>
      <c r="K25" s="4"/>
    </row>
    <row r="26" spans="1:12" x14ac:dyDescent="0.35">
      <c r="A26" s="49" t="s">
        <v>24</v>
      </c>
      <c r="B26" s="49"/>
      <c r="C26" s="5"/>
      <c r="D26" s="5"/>
      <c r="E26" s="5"/>
      <c r="F26" s="5"/>
      <c r="G26" s="4"/>
      <c r="H26" s="4"/>
      <c r="I26" s="4"/>
      <c r="J26" s="4"/>
      <c r="K26" s="4"/>
    </row>
    <row r="27" spans="1:12" x14ac:dyDescent="0.35">
      <c r="A27" s="49" t="s">
        <v>25</v>
      </c>
      <c r="B27" s="49"/>
      <c r="C27" s="5"/>
      <c r="D27" s="5"/>
      <c r="E27" s="5"/>
      <c r="F27" s="5"/>
      <c r="G27" s="4"/>
      <c r="H27" s="4"/>
      <c r="I27" s="4"/>
      <c r="J27" s="4"/>
      <c r="K27" s="4"/>
    </row>
    <row r="28" spans="1:12" x14ac:dyDescent="0.35">
      <c r="A28" s="7" t="s">
        <v>26</v>
      </c>
      <c r="B28" s="9">
        <v>1189.77</v>
      </c>
      <c r="C28" s="8">
        <v>972.44</v>
      </c>
      <c r="D28" s="9">
        <v>1016.16</v>
      </c>
      <c r="E28" s="8">
        <v>495.84</v>
      </c>
      <c r="F28" s="8">
        <v>343.87</v>
      </c>
      <c r="G28" s="4"/>
      <c r="H28" s="4"/>
      <c r="I28" s="4"/>
      <c r="J28" s="4"/>
      <c r="K28" s="4"/>
    </row>
    <row r="29" spans="1:12" x14ac:dyDescent="0.35">
      <c r="A29" s="7" t="s">
        <v>27</v>
      </c>
      <c r="B29" s="8">
        <v>408.67</v>
      </c>
      <c r="C29" s="8">
        <v>254.76</v>
      </c>
      <c r="D29" s="8">
        <v>211.98</v>
      </c>
      <c r="E29" s="8">
        <v>158.49</v>
      </c>
      <c r="F29" s="8">
        <v>120.79</v>
      </c>
      <c r="G29" s="4"/>
      <c r="H29" s="4"/>
      <c r="I29" s="4"/>
      <c r="J29" s="4"/>
      <c r="K29" s="4"/>
    </row>
    <row r="30" spans="1:12" x14ac:dyDescent="0.35">
      <c r="A30" s="7" t="s">
        <v>28</v>
      </c>
      <c r="B30" s="8">
        <v>13.27</v>
      </c>
      <c r="C30" s="8">
        <v>7.07</v>
      </c>
      <c r="D30" s="8">
        <v>0</v>
      </c>
      <c r="E30" s="8">
        <v>0</v>
      </c>
      <c r="F30" s="8">
        <v>0</v>
      </c>
      <c r="G30" s="4"/>
      <c r="H30" s="4"/>
      <c r="I30" s="4"/>
      <c r="J30" s="4"/>
      <c r="K30" s="4"/>
    </row>
    <row r="31" spans="1:12" ht="28" x14ac:dyDescent="0.35">
      <c r="A31" s="7" t="s">
        <v>29</v>
      </c>
      <c r="B31" s="8">
        <v>19.41</v>
      </c>
      <c r="C31" s="8">
        <v>43.99</v>
      </c>
      <c r="D31" s="8">
        <v>0</v>
      </c>
      <c r="E31" s="8">
        <v>0</v>
      </c>
      <c r="F31" s="8">
        <v>0</v>
      </c>
      <c r="G31" s="4"/>
      <c r="H31" s="4"/>
      <c r="I31" s="4"/>
      <c r="J31" s="4"/>
      <c r="K31" s="4"/>
    </row>
    <row r="32" spans="1:12" x14ac:dyDescent="0.35">
      <c r="A32" s="2" t="s">
        <v>30</v>
      </c>
      <c r="B32" s="10">
        <v>1631.12</v>
      </c>
      <c r="C32" s="10">
        <v>1278.26</v>
      </c>
      <c r="D32" s="10">
        <v>1228.1400000000001</v>
      </c>
      <c r="E32" s="5">
        <v>654.33000000000004</v>
      </c>
      <c r="F32" s="5">
        <v>464.66</v>
      </c>
      <c r="G32" s="4"/>
      <c r="H32" s="21">
        <f>(B32-C32)/B32</f>
        <v>0.21632988376085138</v>
      </c>
      <c r="I32" s="21">
        <f>(C32-D32)/C32</f>
        <v>3.9209550482687316E-2</v>
      </c>
      <c r="J32" s="21">
        <f>(D32-E32)/D32</f>
        <v>0.46721872099272072</v>
      </c>
      <c r="K32" s="21">
        <f>(E32-F32)/E32</f>
        <v>0.28986902633227885</v>
      </c>
      <c r="L32" s="22">
        <f>AVERAGE(H32:K32)</f>
        <v>0.25315679539213454</v>
      </c>
    </row>
    <row r="33" spans="1:17" x14ac:dyDescent="0.35">
      <c r="A33" s="7" t="s">
        <v>31</v>
      </c>
      <c r="B33" s="8">
        <v>0</v>
      </c>
      <c r="C33" s="8">
        <v>0</v>
      </c>
      <c r="D33" s="8">
        <v>0</v>
      </c>
      <c r="E33" s="8">
        <v>0</v>
      </c>
      <c r="F33" s="9">
        <v>2365.58</v>
      </c>
      <c r="G33" s="4"/>
      <c r="H33" s="4"/>
      <c r="I33" s="4"/>
      <c r="J33" s="4"/>
      <c r="K33" s="4"/>
    </row>
    <row r="34" spans="1:17" x14ac:dyDescent="0.35">
      <c r="A34" s="7" t="s">
        <v>32</v>
      </c>
      <c r="B34" s="8">
        <v>908.4</v>
      </c>
      <c r="C34" s="8">
        <v>919.21</v>
      </c>
      <c r="D34" s="8">
        <v>847.61</v>
      </c>
      <c r="E34" s="8">
        <v>660.83</v>
      </c>
      <c r="F34" s="8">
        <v>386.41</v>
      </c>
      <c r="G34" s="4"/>
      <c r="H34" s="4"/>
      <c r="I34" s="4"/>
      <c r="J34" s="4"/>
      <c r="K34" s="4"/>
    </row>
    <row r="35" spans="1:17" x14ac:dyDescent="0.35">
      <c r="A35" s="7" t="s">
        <v>33</v>
      </c>
      <c r="B35" s="8">
        <v>0</v>
      </c>
      <c r="C35" s="8">
        <v>0</v>
      </c>
      <c r="D35" s="8">
        <v>0</v>
      </c>
      <c r="E35" s="8">
        <v>0</v>
      </c>
      <c r="F35" s="8">
        <v>79.91</v>
      </c>
      <c r="G35" s="4"/>
      <c r="H35" s="4"/>
      <c r="I35" s="4"/>
      <c r="J35" s="4"/>
      <c r="K35" s="4"/>
    </row>
    <row r="36" spans="1:17" x14ac:dyDescent="0.35">
      <c r="A36" s="7" t="s">
        <v>34</v>
      </c>
      <c r="B36" s="8">
        <v>324.31</v>
      </c>
      <c r="C36" s="8">
        <v>289.17</v>
      </c>
      <c r="D36" s="8">
        <v>303.95</v>
      </c>
      <c r="E36" s="8">
        <v>204.36</v>
      </c>
      <c r="F36" s="9">
        <v>43807.32</v>
      </c>
      <c r="G36" s="4"/>
      <c r="H36" s="4"/>
      <c r="I36" s="4"/>
      <c r="J36" s="4"/>
      <c r="K36" s="4"/>
    </row>
    <row r="37" spans="1:17" x14ac:dyDescent="0.35">
      <c r="A37" s="2" t="s">
        <v>35</v>
      </c>
      <c r="B37" s="10">
        <v>2863.83</v>
      </c>
      <c r="C37" s="10">
        <v>2486.64</v>
      </c>
      <c r="D37" s="10">
        <v>2379.6999999999998</v>
      </c>
      <c r="E37" s="10">
        <v>1519.52</v>
      </c>
      <c r="F37" s="10">
        <v>47103.88</v>
      </c>
      <c r="G37" s="26"/>
      <c r="H37" s="26"/>
      <c r="I37" s="25"/>
      <c r="J37" s="21"/>
      <c r="K37" s="21"/>
    </row>
    <row r="38" spans="1:17" x14ac:dyDescent="0.35">
      <c r="A38" s="49" t="s">
        <v>36</v>
      </c>
      <c r="B38" s="49"/>
      <c r="C38" s="5"/>
      <c r="D38" s="5"/>
      <c r="E38" s="5"/>
      <c r="F38" s="5"/>
      <c r="G38" s="4"/>
      <c r="H38" s="4"/>
      <c r="I38" s="4"/>
      <c r="J38" s="4"/>
      <c r="K38" s="4"/>
    </row>
    <row r="39" spans="1:17" x14ac:dyDescent="0.35">
      <c r="A39" s="7" t="s">
        <v>37</v>
      </c>
      <c r="B39" s="9">
        <v>16371.82</v>
      </c>
      <c r="C39" s="9">
        <v>20169.12</v>
      </c>
      <c r="D39" s="9">
        <v>20138.98</v>
      </c>
      <c r="E39" s="9">
        <v>10370.41</v>
      </c>
      <c r="F39" s="9">
        <v>1294.8800000000001</v>
      </c>
      <c r="G39" s="4"/>
      <c r="H39" s="4"/>
      <c r="I39" s="4"/>
      <c r="J39" s="4"/>
      <c r="K39" s="4"/>
    </row>
    <row r="40" spans="1:17" x14ac:dyDescent="0.35">
      <c r="A40" s="7" t="s">
        <v>38</v>
      </c>
      <c r="B40" s="9">
        <v>1017.11</v>
      </c>
      <c r="C40" s="8">
        <v>720.1</v>
      </c>
      <c r="D40" s="8">
        <v>867.18</v>
      </c>
      <c r="E40" s="8">
        <v>805.38</v>
      </c>
      <c r="F40" s="9">
        <v>34203.919999999998</v>
      </c>
      <c r="G40" s="4"/>
      <c r="H40" s="4"/>
      <c r="I40" s="4"/>
      <c r="J40" s="4"/>
      <c r="K40" s="4"/>
    </row>
    <row r="41" spans="1:17" x14ac:dyDescent="0.35">
      <c r="A41" s="7" t="s">
        <v>39</v>
      </c>
      <c r="B41" s="9">
        <v>2900.73</v>
      </c>
      <c r="C41" s="9">
        <v>1385.76</v>
      </c>
      <c r="D41" s="8">
        <v>679.36</v>
      </c>
      <c r="E41" s="8">
        <v>241.69</v>
      </c>
      <c r="F41" s="8">
        <v>228.73</v>
      </c>
      <c r="G41" s="4"/>
      <c r="H41" s="4"/>
      <c r="I41" s="4"/>
      <c r="J41" s="4"/>
      <c r="K41" s="4"/>
    </row>
    <row r="42" spans="1:17" x14ac:dyDescent="0.35">
      <c r="A42" s="7" t="s">
        <v>40</v>
      </c>
      <c r="B42" s="9">
        <v>144276.25</v>
      </c>
      <c r="C42" s="9">
        <v>113089.94</v>
      </c>
      <c r="D42" s="9">
        <v>113417.08</v>
      </c>
      <c r="E42" s="9">
        <v>95181.26</v>
      </c>
      <c r="F42" s="8">
        <v>256.64</v>
      </c>
      <c r="G42" s="4"/>
      <c r="H42" s="4"/>
      <c r="I42" s="4"/>
      <c r="J42" s="4"/>
      <c r="K42" s="4"/>
    </row>
    <row r="43" spans="1:17" x14ac:dyDescent="0.35">
      <c r="A43" s="7" t="s">
        <v>41</v>
      </c>
      <c r="B43" s="8">
        <v>586.34</v>
      </c>
      <c r="C43" s="8">
        <v>487.33</v>
      </c>
      <c r="D43" s="8">
        <v>521.27</v>
      </c>
      <c r="E43" s="8">
        <v>381.61</v>
      </c>
      <c r="F43" s="8">
        <v>540.97</v>
      </c>
      <c r="G43" s="4"/>
      <c r="H43" s="4"/>
      <c r="I43" s="4"/>
      <c r="J43" s="4"/>
      <c r="K43" s="4"/>
    </row>
    <row r="44" spans="1:17" x14ac:dyDescent="0.35">
      <c r="A44" s="2" t="s">
        <v>42</v>
      </c>
      <c r="B44" s="10">
        <v>165152.25</v>
      </c>
      <c r="C44" s="10">
        <v>135852.25</v>
      </c>
      <c r="D44" s="10">
        <v>135623.87</v>
      </c>
      <c r="E44" s="10">
        <v>106980.35</v>
      </c>
      <c r="F44" s="10">
        <v>36525.14</v>
      </c>
      <c r="G44" s="4"/>
      <c r="H44" s="21">
        <f>(B44-C44)/B44</f>
        <v>0.1774120546344358</v>
      </c>
      <c r="I44" s="21">
        <f t="shared" ref="I44:K44" si="0">(C44-D44)/C44</f>
        <v>1.6810910382419478E-3</v>
      </c>
      <c r="J44" s="21">
        <f t="shared" si="0"/>
        <v>0.21119822049024253</v>
      </c>
      <c r="K44" s="21">
        <f t="shared" si="0"/>
        <v>0.65858085153021095</v>
      </c>
      <c r="L44" s="22">
        <v>0.18</v>
      </c>
      <c r="M44" s="27">
        <f>B44*(1+$L$44)</f>
        <v>194879.655</v>
      </c>
      <c r="N44">
        <f>M44*(1+L44)</f>
        <v>229957.99289999998</v>
      </c>
      <c r="O44">
        <f>N44*(1+L44)</f>
        <v>271350.43162199995</v>
      </c>
      <c r="P44">
        <f>O44*(1+L44)</f>
        <v>320193.50931395992</v>
      </c>
      <c r="Q44">
        <f>P44*(1+L44)</f>
        <v>377828.3409904727</v>
      </c>
    </row>
    <row r="45" spans="1:17" x14ac:dyDescent="0.35">
      <c r="A45" s="2" t="s">
        <v>43</v>
      </c>
      <c r="B45" s="10">
        <v>168016.08</v>
      </c>
      <c r="C45" s="10">
        <v>138338.89000000001</v>
      </c>
      <c r="D45" s="10">
        <v>138003.57</v>
      </c>
      <c r="E45" s="10">
        <v>108499.87</v>
      </c>
      <c r="F45" s="10">
        <v>83629.02</v>
      </c>
      <c r="G45" s="4"/>
      <c r="H45" s="4"/>
      <c r="I45" s="4"/>
      <c r="J45" s="4"/>
      <c r="K45" s="4"/>
    </row>
    <row r="46" spans="1:17" ht="16" customHeight="1" x14ac:dyDescent="0.35">
      <c r="A46" s="49" t="s">
        <v>44</v>
      </c>
      <c r="B46" s="49"/>
      <c r="C46" s="5"/>
      <c r="D46" s="5"/>
      <c r="E46" s="5"/>
      <c r="F46" s="5"/>
      <c r="G46" s="4"/>
      <c r="H46" s="4"/>
      <c r="I46" s="4"/>
      <c r="J46" s="4"/>
      <c r="K46" s="4"/>
    </row>
    <row r="47" spans="1:17" ht="16" customHeight="1" x14ac:dyDescent="0.35">
      <c r="A47" s="49" t="s">
        <v>45</v>
      </c>
      <c r="B47" s="49"/>
      <c r="C47" s="5"/>
      <c r="D47" s="5"/>
      <c r="E47" s="5"/>
      <c r="F47" s="5"/>
      <c r="G47" s="4"/>
      <c r="H47" s="4"/>
      <c r="I47" s="4"/>
      <c r="J47" s="4"/>
      <c r="K47" s="4"/>
    </row>
    <row r="48" spans="1:17" x14ac:dyDescent="0.35">
      <c r="A48" s="7" t="s">
        <v>46</v>
      </c>
      <c r="B48" s="9">
        <v>5658.07</v>
      </c>
      <c r="C48" s="9">
        <v>4831.2700000000004</v>
      </c>
      <c r="D48" s="9">
        <v>4886.1400000000003</v>
      </c>
      <c r="E48" s="9">
        <v>1997.94</v>
      </c>
      <c r="F48" s="9">
        <v>1432.74</v>
      </c>
      <c r="G48" s="4"/>
      <c r="H48" s="4"/>
      <c r="I48" s="4"/>
      <c r="J48" s="4"/>
      <c r="K48" s="4"/>
    </row>
    <row r="49" spans="1:11" x14ac:dyDescent="0.35">
      <c r="A49" s="49" t="s">
        <v>47</v>
      </c>
      <c r="B49" s="49"/>
      <c r="C49" s="5"/>
      <c r="D49" s="5"/>
      <c r="E49" s="5"/>
      <c r="F49" s="5"/>
      <c r="G49" s="4"/>
      <c r="H49" s="4"/>
      <c r="I49" s="4"/>
      <c r="J49" s="4"/>
      <c r="K49" s="4"/>
    </row>
    <row r="50" spans="1:11" ht="16" customHeight="1" x14ac:dyDescent="0.35">
      <c r="A50" s="49" t="s">
        <v>48</v>
      </c>
      <c r="B50" s="49"/>
      <c r="C50" s="5"/>
      <c r="D50" s="5"/>
      <c r="E50" s="5"/>
      <c r="F50" s="5"/>
      <c r="G50" s="4"/>
      <c r="H50" s="4"/>
      <c r="I50" s="4"/>
      <c r="J50" s="4"/>
      <c r="K50" s="4"/>
    </row>
    <row r="51" spans="1:11" x14ac:dyDescent="0.35">
      <c r="A51" s="7" t="s">
        <v>49</v>
      </c>
      <c r="B51" s="8">
        <v>177.04</v>
      </c>
      <c r="C51" s="8">
        <v>128.16999999999999</v>
      </c>
      <c r="D51" s="8">
        <v>203.67</v>
      </c>
      <c r="E51" s="8">
        <v>35.39</v>
      </c>
      <c r="F51" s="8">
        <v>31.54</v>
      </c>
      <c r="G51" s="4"/>
      <c r="H51" s="4"/>
      <c r="I51" s="4"/>
      <c r="J51" s="4"/>
      <c r="K51" s="4"/>
    </row>
    <row r="52" spans="1:11" ht="43" customHeight="1" x14ac:dyDescent="0.35">
      <c r="A52" s="49" t="s">
        <v>50</v>
      </c>
      <c r="B52" s="49"/>
      <c r="C52" s="5"/>
      <c r="D52" s="5"/>
      <c r="E52" s="5"/>
      <c r="F52" s="5"/>
      <c r="G52" s="4"/>
      <c r="H52" s="4"/>
      <c r="I52" s="4"/>
      <c r="J52" s="4"/>
      <c r="K52" s="4"/>
    </row>
    <row r="53" spans="1:11" ht="28" x14ac:dyDescent="0.35">
      <c r="A53" s="7" t="s">
        <v>51</v>
      </c>
      <c r="B53" s="8" t="s">
        <v>52</v>
      </c>
      <c r="C53" s="8" t="s">
        <v>52</v>
      </c>
      <c r="D53" s="8" t="s">
        <v>52</v>
      </c>
      <c r="E53" s="8" t="s">
        <v>52</v>
      </c>
      <c r="F53" s="8" t="s">
        <v>52</v>
      </c>
      <c r="G53" s="4"/>
      <c r="H53" s="4"/>
      <c r="I53" s="4"/>
      <c r="J53" s="4"/>
      <c r="K53" s="4"/>
    </row>
    <row r="54" spans="1:11" ht="16" customHeight="1" x14ac:dyDescent="0.35">
      <c r="A54" s="49" t="s">
        <v>53</v>
      </c>
      <c r="B54" s="49"/>
      <c r="C54" s="5"/>
      <c r="D54" s="5"/>
      <c r="E54" s="5"/>
      <c r="F54" s="5"/>
      <c r="G54" s="4"/>
      <c r="H54" s="4"/>
      <c r="I54" s="4"/>
      <c r="J54" s="4"/>
      <c r="K54" s="4"/>
    </row>
    <row r="55" spans="1:11" x14ac:dyDescent="0.35">
      <c r="A55" s="7" t="s">
        <v>54</v>
      </c>
      <c r="B55" s="8" t="s">
        <v>52</v>
      </c>
      <c r="C55" s="8" t="s">
        <v>52</v>
      </c>
      <c r="D55" s="8" t="s">
        <v>52</v>
      </c>
      <c r="E55" s="8" t="s">
        <v>52</v>
      </c>
      <c r="F55" s="8" t="s">
        <v>52</v>
      </c>
      <c r="G55" s="4"/>
      <c r="H55" s="4"/>
      <c r="I55" s="4"/>
      <c r="J55" s="4"/>
      <c r="K55" s="4"/>
    </row>
    <row r="56" spans="1:11" x14ac:dyDescent="0.35">
      <c r="A56" s="7" t="s">
        <v>55</v>
      </c>
      <c r="B56" s="8" t="s">
        <v>52</v>
      </c>
      <c r="C56" s="8" t="s">
        <v>52</v>
      </c>
      <c r="D56" s="8" t="s">
        <v>52</v>
      </c>
      <c r="E56" s="8" t="s">
        <v>52</v>
      </c>
      <c r="F56" s="8" t="s">
        <v>52</v>
      </c>
      <c r="G56" s="4"/>
      <c r="H56" s="4"/>
      <c r="I56" s="4"/>
      <c r="J56" s="4"/>
      <c r="K56" s="4"/>
    </row>
    <row r="57" spans="1:11" x14ac:dyDescent="0.35">
      <c r="A57" s="49" t="s">
        <v>56</v>
      </c>
      <c r="B57" s="49"/>
      <c r="C57" s="5"/>
      <c r="D57" s="5"/>
      <c r="E57" s="5"/>
      <c r="F57" s="5"/>
      <c r="G57" s="4"/>
      <c r="H57" s="4"/>
      <c r="I57" s="4"/>
      <c r="J57" s="4"/>
      <c r="K57" s="4"/>
    </row>
    <row r="58" spans="1:11" x14ac:dyDescent="0.35">
      <c r="A58" s="7" t="s">
        <v>57</v>
      </c>
      <c r="B58" s="8">
        <v>53.87</v>
      </c>
      <c r="C58" s="8">
        <v>53.87</v>
      </c>
      <c r="D58" s="8">
        <v>53.87</v>
      </c>
      <c r="E58" s="8">
        <v>53.87</v>
      </c>
      <c r="F58" s="8" t="s">
        <v>52</v>
      </c>
      <c r="G58" s="4"/>
      <c r="H58" s="4"/>
      <c r="I58" s="4"/>
      <c r="J58" s="4"/>
      <c r="K58" s="4"/>
    </row>
    <row r="59" spans="1:11" x14ac:dyDescent="0.35">
      <c r="A59" s="49" t="s">
        <v>58</v>
      </c>
      <c r="B59" s="49"/>
      <c r="C59" s="5"/>
      <c r="D59" s="5"/>
      <c r="E59" s="5"/>
      <c r="F59" s="5"/>
      <c r="G59" s="4"/>
      <c r="H59" s="4"/>
      <c r="I59" s="4"/>
      <c r="J59" s="4"/>
      <c r="K59" s="4"/>
    </row>
    <row r="60" spans="1:11" ht="28" x14ac:dyDescent="0.35">
      <c r="A60" s="7" t="s">
        <v>59</v>
      </c>
      <c r="B60" s="8" t="s">
        <v>52</v>
      </c>
      <c r="C60" s="8" t="s">
        <v>52</v>
      </c>
      <c r="D60" s="8" t="s">
        <v>52</v>
      </c>
      <c r="E60" s="8" t="s">
        <v>52</v>
      </c>
      <c r="F60" s="8" t="s">
        <v>52</v>
      </c>
      <c r="G60" s="4"/>
      <c r="H60" s="4"/>
      <c r="I60" s="4"/>
      <c r="J60" s="4"/>
      <c r="K60" s="4"/>
    </row>
    <row r="61" spans="1:11" ht="28" x14ac:dyDescent="0.35">
      <c r="A61" s="7" t="s">
        <v>60</v>
      </c>
      <c r="B61" s="8" t="s">
        <v>52</v>
      </c>
      <c r="C61" s="8" t="s">
        <v>52</v>
      </c>
      <c r="D61" s="8" t="s">
        <v>52</v>
      </c>
      <c r="E61" s="8" t="s">
        <v>52</v>
      </c>
      <c r="F61" s="9">
        <v>1776.37</v>
      </c>
      <c r="G61" s="4"/>
      <c r="H61" s="4"/>
      <c r="I61" s="4"/>
      <c r="J61" s="4"/>
      <c r="K61" s="4"/>
    </row>
    <row r="62" spans="1:11" x14ac:dyDescent="0.35">
      <c r="A62" s="49" t="s">
        <v>61</v>
      </c>
      <c r="B62" s="49"/>
      <c r="C62" s="5"/>
      <c r="D62" s="5"/>
      <c r="E62" s="5"/>
      <c r="F62" s="5"/>
      <c r="G62" s="4"/>
      <c r="H62" s="4"/>
      <c r="I62" s="4"/>
      <c r="J62" s="4"/>
      <c r="K62" s="4"/>
    </row>
    <row r="63" spans="1:11" ht="28" x14ac:dyDescent="0.35">
      <c r="A63" s="7" t="s">
        <v>62</v>
      </c>
      <c r="B63" s="8" t="s">
        <v>52</v>
      </c>
      <c r="C63" s="8" t="s">
        <v>52</v>
      </c>
      <c r="D63" s="8" t="s">
        <v>52</v>
      </c>
      <c r="E63" s="8" t="s">
        <v>52</v>
      </c>
      <c r="F63" s="8" t="s">
        <v>52</v>
      </c>
      <c r="G63" s="4"/>
      <c r="H63" s="4"/>
      <c r="I63" s="4"/>
      <c r="J63" s="4"/>
      <c r="K63" s="4"/>
    </row>
    <row r="64" spans="1:11" ht="28" x14ac:dyDescent="0.35">
      <c r="A64" s="7" t="s">
        <v>63</v>
      </c>
      <c r="B64" s="9">
        <v>16371.82</v>
      </c>
      <c r="C64" s="9">
        <v>20169.12</v>
      </c>
      <c r="D64" s="9">
        <v>20138.98</v>
      </c>
      <c r="E64" s="8" t="s">
        <v>52</v>
      </c>
      <c r="F64" s="8">
        <v>20.04</v>
      </c>
      <c r="G64" s="4"/>
      <c r="H64" s="4"/>
      <c r="I64" s="4"/>
      <c r="J64" s="4"/>
      <c r="K64" s="4"/>
    </row>
    <row r="65" spans="1:11" x14ac:dyDescent="0.35">
      <c r="A65" s="7"/>
      <c r="B65" s="8"/>
      <c r="C65" s="4"/>
      <c r="D65" s="4"/>
      <c r="E65" s="4"/>
      <c r="F65" s="4"/>
      <c r="G65" s="4"/>
      <c r="H65" s="4"/>
      <c r="I65" s="4"/>
      <c r="J65" s="4"/>
      <c r="K65" s="4"/>
    </row>
    <row r="66" spans="1:11" x14ac:dyDescent="0.35">
      <c r="A66" s="46"/>
      <c r="B66" s="46"/>
      <c r="C66" s="46"/>
      <c r="D66" s="46"/>
      <c r="E66" s="46"/>
      <c r="F66" s="46"/>
      <c r="G66" s="4"/>
      <c r="H66" s="4"/>
      <c r="I66" s="4"/>
      <c r="J66" s="4"/>
      <c r="K66" s="4"/>
    </row>
    <row r="67" spans="1:11" x14ac:dyDescent="0.35">
      <c r="A67" s="46"/>
      <c r="B67" s="46"/>
      <c r="C67" s="46"/>
      <c r="D67" s="46"/>
      <c r="E67" s="46"/>
      <c r="F67" s="46"/>
      <c r="G67" s="4"/>
      <c r="H67" s="4"/>
      <c r="I67" s="4"/>
      <c r="J67" s="4"/>
      <c r="K67" s="4"/>
    </row>
    <row r="68" spans="1:11" x14ac:dyDescent="0.35">
      <c r="A68" s="47"/>
      <c r="B68" s="47"/>
      <c r="C68" s="47"/>
      <c r="D68" s="47"/>
      <c r="E68" s="47"/>
      <c r="F68" s="47"/>
      <c r="G68" s="4"/>
      <c r="H68" s="4"/>
      <c r="I68" s="4"/>
      <c r="J68" s="4"/>
      <c r="K68" s="4"/>
    </row>
    <row r="69" spans="1:11" x14ac:dyDescent="0.35">
      <c r="A69" s="48"/>
      <c r="B69" s="48"/>
      <c r="C69" s="48"/>
      <c r="D69" s="48"/>
      <c r="E69" s="48"/>
      <c r="F69" s="48"/>
      <c r="G69" s="1"/>
      <c r="H69" s="1"/>
      <c r="I69" s="1"/>
      <c r="J69" s="1"/>
      <c r="K69" s="1"/>
    </row>
  </sheetData>
  <mergeCells count="22">
    <mergeCell ref="A49:B49"/>
    <mergeCell ref="A3:K3"/>
    <mergeCell ref="A5:K5"/>
    <mergeCell ref="A6:B6"/>
    <mergeCell ref="A7:B7"/>
    <mergeCell ref="A14:B14"/>
    <mergeCell ref="A19:B19"/>
    <mergeCell ref="A26:B26"/>
    <mergeCell ref="A27:B27"/>
    <mergeCell ref="A38:B38"/>
    <mergeCell ref="A46:B46"/>
    <mergeCell ref="A47:B47"/>
    <mergeCell ref="A66:F66"/>
    <mergeCell ref="A67:F67"/>
    <mergeCell ref="A68:F68"/>
    <mergeCell ref="A69:F69"/>
    <mergeCell ref="A50:B50"/>
    <mergeCell ref="A52:B52"/>
    <mergeCell ref="A54:B54"/>
    <mergeCell ref="A57:B57"/>
    <mergeCell ref="A59:B59"/>
    <mergeCell ref="A62:B6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D295D-AB3A-416A-9B4A-8E6CF83AEF93}">
  <dimension ref="A1:X52"/>
  <sheetViews>
    <sheetView topLeftCell="A41" workbookViewId="0">
      <selection activeCell="B19" sqref="B19"/>
    </sheetView>
  </sheetViews>
  <sheetFormatPr defaultRowHeight="14.5" x14ac:dyDescent="0.35"/>
  <cols>
    <col min="1" max="1" width="41.453125" customWidth="1"/>
    <col min="2" max="2" width="12.7265625" customWidth="1"/>
    <col min="3" max="6" width="9.54296875" bestFit="1" customWidth="1"/>
  </cols>
  <sheetData>
    <row r="1" spans="1:12" ht="43.5" x14ac:dyDescent="0.35">
      <c r="A1" s="11" t="s">
        <v>65</v>
      </c>
      <c r="B1" s="12" t="s">
        <v>1</v>
      </c>
      <c r="C1" s="4"/>
      <c r="D1" s="4"/>
      <c r="E1" s="4"/>
      <c r="F1" s="4"/>
      <c r="G1" s="4"/>
      <c r="H1" s="4"/>
      <c r="I1" s="4"/>
      <c r="J1" s="4"/>
      <c r="K1" s="4"/>
    </row>
    <row r="2" spans="1:12" x14ac:dyDescent="0.35">
      <c r="A2" s="11"/>
      <c r="B2" s="13" t="s">
        <v>2</v>
      </c>
      <c r="C2" s="14">
        <v>44256</v>
      </c>
      <c r="D2" s="14">
        <v>43891</v>
      </c>
      <c r="E2" s="14">
        <v>43525</v>
      </c>
      <c r="F2" s="14">
        <v>43160</v>
      </c>
      <c r="G2" s="4"/>
      <c r="H2" s="4"/>
      <c r="I2" s="4"/>
      <c r="J2" s="4"/>
      <c r="K2" s="4"/>
    </row>
    <row r="3" spans="1:12" x14ac:dyDescent="0.3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</row>
    <row r="4" spans="1:12" x14ac:dyDescent="0.35">
      <c r="A4" s="15"/>
      <c r="B4" s="16" t="s">
        <v>3</v>
      </c>
      <c r="C4" s="16" t="s">
        <v>3</v>
      </c>
      <c r="D4" s="16" t="s">
        <v>3</v>
      </c>
      <c r="E4" s="16" t="s">
        <v>3</v>
      </c>
      <c r="F4" s="16" t="s">
        <v>3</v>
      </c>
      <c r="G4" s="4"/>
      <c r="H4" s="4"/>
      <c r="I4" s="4"/>
      <c r="J4" s="4"/>
      <c r="K4" s="4"/>
    </row>
    <row r="5" spans="1:12" x14ac:dyDescent="0.3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</row>
    <row r="6" spans="1:12" x14ac:dyDescent="0.35">
      <c r="A6" s="51" t="s">
        <v>66</v>
      </c>
      <c r="B6" s="51"/>
      <c r="C6" s="13"/>
      <c r="D6" s="13"/>
      <c r="E6" s="13"/>
      <c r="F6" s="13"/>
      <c r="G6" s="4"/>
      <c r="H6" s="4"/>
      <c r="I6" s="4"/>
      <c r="J6" s="4"/>
      <c r="K6" s="4"/>
    </row>
    <row r="7" spans="1:12" x14ac:dyDescent="0.35">
      <c r="A7" s="11" t="s">
        <v>67</v>
      </c>
      <c r="B7" s="17">
        <v>26972.45</v>
      </c>
      <c r="C7" s="17">
        <v>23369.16</v>
      </c>
      <c r="D7" s="17">
        <v>23671.83</v>
      </c>
      <c r="E7" s="17">
        <v>17296.169999999998</v>
      </c>
      <c r="F7" s="17">
        <v>12240.32</v>
      </c>
      <c r="G7" s="4"/>
      <c r="H7" s="4"/>
      <c r="I7" s="4"/>
      <c r="J7" s="4"/>
      <c r="K7" s="4"/>
    </row>
    <row r="8" spans="1:12" x14ac:dyDescent="0.35">
      <c r="A8" s="11" t="s">
        <v>68</v>
      </c>
      <c r="B8" s="17">
        <v>26972.45</v>
      </c>
      <c r="C8" s="17">
        <v>23369.16</v>
      </c>
      <c r="D8" s="17">
        <v>23671.83</v>
      </c>
      <c r="E8" s="17">
        <v>17296.169999999998</v>
      </c>
      <c r="F8" s="17">
        <v>12240.32</v>
      </c>
      <c r="G8" s="4"/>
      <c r="H8" s="4"/>
      <c r="I8" s="4"/>
      <c r="J8" s="4"/>
      <c r="K8" s="4"/>
    </row>
    <row r="9" spans="1:12" x14ac:dyDescent="0.35">
      <c r="A9" s="15" t="s">
        <v>69</v>
      </c>
      <c r="B9" s="16">
        <v>891.83</v>
      </c>
      <c r="C9" s="16">
        <v>163</v>
      </c>
      <c r="D9" s="16">
        <v>150.69999999999999</v>
      </c>
      <c r="E9" s="16">
        <v>89.85</v>
      </c>
      <c r="F9" s="18">
        <v>1047.45</v>
      </c>
      <c r="G9" s="4"/>
      <c r="H9" s="4"/>
      <c r="I9" s="4"/>
      <c r="J9" s="4"/>
      <c r="K9" s="4"/>
    </row>
    <row r="10" spans="1:12" x14ac:dyDescent="0.35">
      <c r="A10" s="11" t="s">
        <v>70</v>
      </c>
      <c r="B10" s="17">
        <v>27864.28</v>
      </c>
      <c r="C10" s="17">
        <v>23532.16</v>
      </c>
      <c r="D10" s="17">
        <v>23822.53</v>
      </c>
      <c r="E10" s="17">
        <v>17386.02</v>
      </c>
      <c r="F10" s="17">
        <v>13287.77</v>
      </c>
      <c r="G10" s="4"/>
      <c r="H10" s="4"/>
      <c r="I10" s="4"/>
      <c r="J10" s="4"/>
      <c r="K10" s="4"/>
    </row>
    <row r="11" spans="1:12" x14ac:dyDescent="0.35">
      <c r="A11" s="15" t="s">
        <v>71</v>
      </c>
      <c r="B11" s="16">
        <v>7.2</v>
      </c>
      <c r="C11" s="16">
        <v>14.17</v>
      </c>
      <c r="D11" s="16">
        <v>11.62</v>
      </c>
      <c r="E11" s="16">
        <v>13.25</v>
      </c>
      <c r="F11" s="16">
        <v>41.45</v>
      </c>
      <c r="G11" s="4"/>
      <c r="H11" s="4"/>
      <c r="I11" s="4"/>
      <c r="J11" s="4"/>
      <c r="K11" s="4"/>
    </row>
    <row r="12" spans="1:12" x14ac:dyDescent="0.35">
      <c r="A12" s="11" t="s">
        <v>72</v>
      </c>
      <c r="B12" s="17">
        <v>27871.48</v>
      </c>
      <c r="C12" s="17">
        <v>23546.33</v>
      </c>
      <c r="D12" s="17">
        <v>23834.15</v>
      </c>
      <c r="E12" s="17">
        <v>17399.27</v>
      </c>
      <c r="F12" s="17">
        <v>13329.22</v>
      </c>
      <c r="G12" s="4"/>
      <c r="H12" s="21">
        <f>(E12-F12)/E12</f>
        <v>0.23392073345605885</v>
      </c>
      <c r="I12" s="21">
        <f>(D12-E12)/D12</f>
        <v>0.26998571377624125</v>
      </c>
      <c r="J12" s="21">
        <f>(C12-D12)/C12</f>
        <v>-1.2223560954084976E-2</v>
      </c>
      <c r="K12" s="21">
        <f>(B12-C12)/B12</f>
        <v>0.15518192790623239</v>
      </c>
      <c r="L12" s="22">
        <f>AVERAGE(H12:K12)</f>
        <v>0.16171620354611185</v>
      </c>
    </row>
    <row r="13" spans="1:12" x14ac:dyDescent="0.35">
      <c r="A13" s="51" t="s">
        <v>73</v>
      </c>
      <c r="B13" s="51"/>
      <c r="C13" s="13"/>
      <c r="D13" s="13"/>
      <c r="E13" s="13"/>
      <c r="F13" s="13"/>
      <c r="G13" s="4"/>
      <c r="H13" s="4"/>
      <c r="I13" s="4"/>
      <c r="J13" s="4"/>
      <c r="K13" s="4"/>
    </row>
    <row r="14" spans="1:12" x14ac:dyDescent="0.35">
      <c r="A14" s="15" t="s">
        <v>74</v>
      </c>
      <c r="B14" s="18">
        <v>1765.78</v>
      </c>
      <c r="C14" s="18">
        <v>1301.56</v>
      </c>
      <c r="D14" s="18">
        <v>1104.79</v>
      </c>
      <c r="E14" s="16">
        <v>761.12</v>
      </c>
      <c r="F14" s="16">
        <v>0</v>
      </c>
      <c r="G14" s="4"/>
      <c r="H14" s="4"/>
      <c r="I14" s="4"/>
      <c r="J14" s="4"/>
      <c r="K14" s="4"/>
    </row>
    <row r="15" spans="1:12" x14ac:dyDescent="0.35">
      <c r="A15" s="15" t="s">
        <v>75</v>
      </c>
      <c r="B15" s="18">
        <v>3221.88</v>
      </c>
      <c r="C15" s="18">
        <v>2242.42</v>
      </c>
      <c r="D15" s="18">
        <v>2293.44</v>
      </c>
      <c r="E15" s="18">
        <v>1719.6</v>
      </c>
      <c r="F15" s="18">
        <v>1401.43</v>
      </c>
      <c r="G15" s="4"/>
      <c r="H15" s="4"/>
      <c r="I15" s="4"/>
      <c r="J15" s="4"/>
      <c r="K15" s="4"/>
    </row>
    <row r="16" spans="1:12" x14ac:dyDescent="0.35">
      <c r="A16" s="15" t="s">
        <v>76</v>
      </c>
      <c r="B16" s="18">
        <v>7573.13</v>
      </c>
      <c r="C16" s="18">
        <v>7446.39</v>
      </c>
      <c r="D16" s="18">
        <v>7857.55</v>
      </c>
      <c r="E16" s="18">
        <v>5938.85</v>
      </c>
      <c r="F16" s="18">
        <v>4584.74</v>
      </c>
      <c r="G16" s="4"/>
      <c r="H16" s="21">
        <f>(G17-H17)/G17</f>
        <v>5.5413102252593452E-2</v>
      </c>
      <c r="I16" s="21">
        <f>(H17-I17)/H17</f>
        <v>6.2964454287184363E-2</v>
      </c>
      <c r="J16" s="21">
        <f>(I17-J17)/I17</f>
        <v>0.32996803403336966</v>
      </c>
      <c r="K16" s="21">
        <f>(J17-K17)/J17</f>
        <v>0.18310975718383116</v>
      </c>
      <c r="L16" s="22">
        <f>AVERAGE(H16:K16)</f>
        <v>0.15786383693924466</v>
      </c>
    </row>
    <row r="17" spans="1:24" x14ac:dyDescent="0.35">
      <c r="A17" s="15" t="s">
        <v>77</v>
      </c>
      <c r="B17" s="18">
        <v>4622.0600000000004</v>
      </c>
      <c r="C17" s="18">
        <v>5721.28</v>
      </c>
      <c r="D17" s="18">
        <v>3805.15</v>
      </c>
      <c r="E17" s="18">
        <v>1476.29</v>
      </c>
      <c r="F17" s="18">
        <v>1030.19</v>
      </c>
      <c r="G17" s="23">
        <f>SUM(B14:B17,B19)</f>
        <v>18930.18</v>
      </c>
      <c r="H17" s="23">
        <f t="shared" ref="H17:K17" si="0">SUM(C14:C17,C19)</f>
        <v>17881.2</v>
      </c>
      <c r="I17" s="23">
        <f t="shared" si="0"/>
        <v>16755.32</v>
      </c>
      <c r="J17" s="23">
        <f t="shared" si="0"/>
        <v>11226.6</v>
      </c>
      <c r="K17" s="23">
        <f t="shared" si="0"/>
        <v>9170.9000000000015</v>
      </c>
      <c r="L17" s="24"/>
      <c r="M17" s="24"/>
      <c r="N17" s="24"/>
      <c r="O17" s="24"/>
      <c r="P17" s="24"/>
      <c r="Q17" s="24"/>
      <c r="R17" s="24"/>
    </row>
    <row r="18" spans="1:24" x14ac:dyDescent="0.35">
      <c r="A18" s="15" t="s">
        <v>78</v>
      </c>
      <c r="B18" s="16">
        <v>354.91</v>
      </c>
      <c r="C18" s="16">
        <v>302.25</v>
      </c>
      <c r="D18" s="16">
        <v>270.7</v>
      </c>
      <c r="E18" s="16">
        <v>137.37</v>
      </c>
      <c r="F18" s="16">
        <v>101.96</v>
      </c>
      <c r="G18" s="23">
        <f>SUM(B14:B17)</f>
        <v>17182.850000000002</v>
      </c>
      <c r="H18" s="23">
        <f t="shared" ref="H18:K18" si="1">SUM(C14:C17)</f>
        <v>16711.650000000001</v>
      </c>
      <c r="I18" s="23">
        <f t="shared" si="1"/>
        <v>15060.93</v>
      </c>
      <c r="J18" s="23">
        <f t="shared" si="1"/>
        <v>9895.86</v>
      </c>
      <c r="K18" s="23">
        <f t="shared" si="1"/>
        <v>7016.3600000000006</v>
      </c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</row>
    <row r="19" spans="1:24" x14ac:dyDescent="0.35">
      <c r="A19" s="15" t="s">
        <v>79</v>
      </c>
      <c r="B19" s="18">
        <v>1747.33</v>
      </c>
      <c r="C19" s="18">
        <v>1169.55</v>
      </c>
      <c r="D19" s="18">
        <v>1694.39</v>
      </c>
      <c r="E19" s="18">
        <v>1330.74</v>
      </c>
      <c r="F19" s="18">
        <v>2154.54</v>
      </c>
      <c r="G19" s="4"/>
      <c r="H19" s="4"/>
      <c r="I19" s="4"/>
      <c r="J19" s="4"/>
      <c r="K19" s="4"/>
      <c r="N19" s="20"/>
      <c r="O19" s="20"/>
      <c r="P19" s="20"/>
    </row>
    <row r="20" spans="1:24" x14ac:dyDescent="0.35">
      <c r="A20" s="11" t="s">
        <v>80</v>
      </c>
      <c r="B20" s="17">
        <v>19285.09</v>
      </c>
      <c r="C20" s="17">
        <v>18183.45</v>
      </c>
      <c r="D20" s="17">
        <v>17026.02</v>
      </c>
      <c r="E20" s="17">
        <v>11363.97</v>
      </c>
      <c r="F20" s="17">
        <v>9272.86</v>
      </c>
      <c r="G20" s="4"/>
      <c r="H20" s="4"/>
      <c r="I20" s="4"/>
      <c r="J20" s="4"/>
      <c r="K20" s="4"/>
    </row>
    <row r="21" spans="1:24" x14ac:dyDescent="0.35">
      <c r="A21" s="11"/>
      <c r="B21" s="14">
        <v>44621</v>
      </c>
      <c r="C21" s="14">
        <v>44256</v>
      </c>
      <c r="D21" s="14">
        <v>43891</v>
      </c>
      <c r="E21" s="14">
        <v>43525</v>
      </c>
      <c r="F21" s="14">
        <v>43160</v>
      </c>
      <c r="G21" s="4"/>
      <c r="H21" s="4"/>
      <c r="I21" s="4"/>
      <c r="J21" s="4"/>
      <c r="K21" s="4"/>
    </row>
    <row r="22" spans="1:24" x14ac:dyDescent="0.3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</row>
    <row r="23" spans="1:24" x14ac:dyDescent="0.35">
      <c r="A23" s="15"/>
      <c r="B23" s="16" t="s">
        <v>3</v>
      </c>
      <c r="C23" s="16" t="s">
        <v>3</v>
      </c>
      <c r="D23" s="16" t="s">
        <v>3</v>
      </c>
      <c r="E23" s="16" t="s">
        <v>3</v>
      </c>
      <c r="F23" s="16" t="s">
        <v>3</v>
      </c>
      <c r="G23" s="4"/>
      <c r="H23" s="4"/>
      <c r="I23" s="4"/>
      <c r="J23" s="4"/>
      <c r="K23" s="4"/>
    </row>
    <row r="24" spans="1:24" x14ac:dyDescent="0.3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</row>
    <row r="25" spans="1:24" ht="29" x14ac:dyDescent="0.35">
      <c r="A25" s="11" t="s">
        <v>81</v>
      </c>
      <c r="B25" s="17">
        <v>8586.39</v>
      </c>
      <c r="C25" s="17">
        <v>5362.88</v>
      </c>
      <c r="D25" s="17">
        <v>6808.13</v>
      </c>
      <c r="E25" s="17">
        <v>6035.3</v>
      </c>
      <c r="F25" s="17">
        <v>4056.36</v>
      </c>
      <c r="G25" s="4"/>
      <c r="H25" s="4"/>
      <c r="I25" s="4"/>
      <c r="J25" s="4"/>
      <c r="K25" s="4"/>
    </row>
    <row r="26" spans="1:24" x14ac:dyDescent="0.35">
      <c r="A26" s="11" t="s">
        <v>82</v>
      </c>
      <c r="B26" s="17">
        <v>8586.39</v>
      </c>
      <c r="C26" s="17">
        <v>5362.88</v>
      </c>
      <c r="D26" s="17">
        <v>6808.13</v>
      </c>
      <c r="E26" s="17">
        <v>6035.3</v>
      </c>
      <c r="F26" s="17">
        <v>4056.36</v>
      </c>
      <c r="G26" s="4"/>
      <c r="H26" s="4"/>
      <c r="I26" s="4"/>
      <c r="J26" s="4"/>
      <c r="K26" s="4"/>
    </row>
    <row r="27" spans="1:24" ht="16" customHeight="1" x14ac:dyDescent="0.35">
      <c r="A27" s="51" t="s">
        <v>83</v>
      </c>
      <c r="B27" s="51"/>
      <c r="C27" s="13"/>
      <c r="D27" s="13"/>
      <c r="E27" s="13"/>
      <c r="F27" s="13"/>
      <c r="G27" s="4"/>
      <c r="H27" s="4"/>
      <c r="I27" s="4"/>
      <c r="J27" s="4"/>
      <c r="K27" s="4"/>
    </row>
    <row r="28" spans="1:24" x14ac:dyDescent="0.35">
      <c r="A28" s="15" t="s">
        <v>84</v>
      </c>
      <c r="B28" s="18">
        <v>2242</v>
      </c>
      <c r="C28" s="18">
        <v>1470.7</v>
      </c>
      <c r="D28" s="18">
        <v>2079.96</v>
      </c>
      <c r="E28" s="18">
        <v>2043.73</v>
      </c>
      <c r="F28" s="18">
        <v>1427</v>
      </c>
      <c r="G28" s="4"/>
      <c r="H28" s="4"/>
      <c r="I28" s="4"/>
      <c r="J28" s="4"/>
      <c r="K28" s="4"/>
    </row>
    <row r="29" spans="1:24" x14ac:dyDescent="0.35">
      <c r="A29" s="15" t="s">
        <v>85</v>
      </c>
      <c r="B29" s="16">
        <v>-6.1</v>
      </c>
      <c r="C29" s="16">
        <v>-63.33</v>
      </c>
      <c r="D29" s="16">
        <v>-152.94999999999999</v>
      </c>
      <c r="E29" s="16">
        <v>101.23</v>
      </c>
      <c r="F29" s="16">
        <v>-17.34</v>
      </c>
      <c r="G29" s="4"/>
      <c r="H29" s="4"/>
      <c r="I29" s="4"/>
      <c r="J29" s="4"/>
      <c r="K29" s="4"/>
    </row>
    <row r="30" spans="1:24" x14ac:dyDescent="0.35">
      <c r="A30" s="11" t="s">
        <v>86</v>
      </c>
      <c r="B30" s="17">
        <v>2235.9</v>
      </c>
      <c r="C30" s="17">
        <v>1407.37</v>
      </c>
      <c r="D30" s="17">
        <v>1927.01</v>
      </c>
      <c r="E30" s="17">
        <v>2144.96</v>
      </c>
      <c r="F30" s="17">
        <v>1409.66</v>
      </c>
      <c r="G30" s="4"/>
      <c r="H30" s="21"/>
      <c r="I30" s="21"/>
      <c r="J30" s="21"/>
      <c r="K30" s="4"/>
    </row>
    <row r="31" spans="1:24" ht="29" x14ac:dyDescent="0.35">
      <c r="A31" s="11" t="s">
        <v>87</v>
      </c>
      <c r="B31" s="17">
        <v>6350.49</v>
      </c>
      <c r="C31" s="17">
        <v>3955.51</v>
      </c>
      <c r="D31" s="17">
        <v>4881.12</v>
      </c>
      <c r="E31" s="17">
        <v>3890.34</v>
      </c>
      <c r="F31" s="17">
        <v>2646.7</v>
      </c>
      <c r="G31" s="4"/>
      <c r="H31" s="4"/>
      <c r="I31" s="4"/>
      <c r="J31" s="4"/>
      <c r="K31" s="4"/>
    </row>
    <row r="32" spans="1:24" x14ac:dyDescent="0.35">
      <c r="A32" s="11" t="s">
        <v>88</v>
      </c>
      <c r="B32" s="17">
        <v>6350.49</v>
      </c>
      <c r="C32" s="17">
        <v>3955.51</v>
      </c>
      <c r="D32" s="17">
        <v>4881.12</v>
      </c>
      <c r="E32" s="17">
        <v>3890.34</v>
      </c>
      <c r="F32" s="17">
        <v>2646.7</v>
      </c>
      <c r="G32" s="4"/>
      <c r="H32" s="4"/>
      <c r="I32" s="4"/>
      <c r="J32" s="4"/>
      <c r="K32" s="4"/>
    </row>
    <row r="33" spans="1:11" x14ac:dyDescent="0.35">
      <c r="A33" s="11" t="s">
        <v>89</v>
      </c>
      <c r="B33" s="17">
        <v>6350.49</v>
      </c>
      <c r="C33" s="17">
        <v>3955.51</v>
      </c>
      <c r="D33" s="17">
        <v>4881.12</v>
      </c>
      <c r="E33" s="17">
        <v>3890.34</v>
      </c>
      <c r="F33" s="17">
        <v>2646.7</v>
      </c>
      <c r="G33" s="4"/>
      <c r="H33" s="4"/>
      <c r="I33" s="4"/>
      <c r="J33" s="4"/>
      <c r="K33" s="4"/>
    </row>
    <row r="34" spans="1:11" x14ac:dyDescent="0.35">
      <c r="A34" s="11"/>
      <c r="B34" s="14">
        <v>44621</v>
      </c>
      <c r="C34" s="14">
        <v>44256</v>
      </c>
      <c r="D34" s="14">
        <v>43891</v>
      </c>
      <c r="E34" s="14">
        <v>43525</v>
      </c>
      <c r="F34" s="14">
        <v>43160</v>
      </c>
      <c r="G34" s="4"/>
      <c r="H34" s="4"/>
      <c r="I34" s="4"/>
      <c r="J34" s="4"/>
      <c r="K34" s="4"/>
    </row>
    <row r="35" spans="1:11" x14ac:dyDescent="0.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</row>
    <row r="36" spans="1:11" x14ac:dyDescent="0.35">
      <c r="A36" s="15"/>
      <c r="B36" s="16" t="s">
        <v>3</v>
      </c>
      <c r="C36" s="16" t="s">
        <v>3</v>
      </c>
      <c r="D36" s="16" t="s">
        <v>3</v>
      </c>
      <c r="E36" s="16" t="s">
        <v>3</v>
      </c>
      <c r="F36" s="16" t="s">
        <v>3</v>
      </c>
      <c r="G36" s="4"/>
      <c r="H36" s="4"/>
      <c r="I36" s="4"/>
      <c r="J36" s="4"/>
      <c r="K36" s="4"/>
    </row>
    <row r="37" spans="1:11" x14ac:dyDescent="0.3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</row>
    <row r="38" spans="1:11" ht="16" customHeight="1" x14ac:dyDescent="0.35">
      <c r="A38" s="51" t="s">
        <v>44</v>
      </c>
      <c r="B38" s="51"/>
      <c r="C38" s="13"/>
      <c r="D38" s="13"/>
      <c r="E38" s="13"/>
      <c r="F38" s="13"/>
      <c r="G38" s="4"/>
      <c r="H38" s="4"/>
      <c r="I38" s="4"/>
      <c r="J38" s="4"/>
      <c r="K38" s="4"/>
    </row>
    <row r="39" spans="1:11" x14ac:dyDescent="0.35">
      <c r="A39" s="51" t="s">
        <v>90</v>
      </c>
      <c r="B39" s="51"/>
      <c r="C39" s="13"/>
      <c r="D39" s="13"/>
      <c r="E39" s="13"/>
      <c r="F39" s="13"/>
      <c r="G39" s="4"/>
      <c r="H39" s="4"/>
      <c r="I39" s="4"/>
      <c r="J39" s="4"/>
      <c r="K39" s="4"/>
    </row>
    <row r="40" spans="1:11" x14ac:dyDescent="0.35">
      <c r="A40" s="15" t="s">
        <v>91</v>
      </c>
      <c r="B40" s="16">
        <v>105.39</v>
      </c>
      <c r="C40" s="16">
        <v>65.849999999999994</v>
      </c>
      <c r="D40" s="16">
        <v>83.25</v>
      </c>
      <c r="E40" s="16">
        <v>67.52</v>
      </c>
      <c r="F40" s="16">
        <v>47.05</v>
      </c>
      <c r="G40" s="4"/>
      <c r="H40" s="4"/>
      <c r="I40" s="4"/>
      <c r="J40" s="4"/>
      <c r="K40" s="4"/>
    </row>
    <row r="41" spans="1:11" x14ac:dyDescent="0.35">
      <c r="A41" s="15" t="s">
        <v>92</v>
      </c>
      <c r="B41" s="16">
        <v>104.63</v>
      </c>
      <c r="C41" s="16">
        <v>65.33</v>
      </c>
      <c r="D41" s="16">
        <v>82.6</v>
      </c>
      <c r="E41" s="16">
        <v>66.95</v>
      </c>
      <c r="F41" s="16">
        <v>46.57</v>
      </c>
      <c r="G41" s="4"/>
      <c r="H41" s="4"/>
      <c r="I41" s="4"/>
      <c r="J41" s="4"/>
      <c r="K41" s="4"/>
    </row>
    <row r="42" spans="1:11" ht="16" customHeight="1" x14ac:dyDescent="0.35">
      <c r="A42" s="51" t="s">
        <v>93</v>
      </c>
      <c r="B42" s="51"/>
      <c r="C42" s="13"/>
      <c r="D42" s="13"/>
      <c r="E42" s="13"/>
      <c r="F42" s="13"/>
      <c r="G42" s="4"/>
      <c r="H42" s="4"/>
      <c r="I42" s="4"/>
      <c r="J42" s="4"/>
      <c r="K42" s="4"/>
    </row>
    <row r="43" spans="1:11" ht="16" customHeight="1" x14ac:dyDescent="0.35">
      <c r="A43" s="51" t="s">
        <v>94</v>
      </c>
      <c r="B43" s="51"/>
      <c r="C43" s="13"/>
      <c r="D43" s="13"/>
      <c r="E43" s="13"/>
      <c r="F43" s="13"/>
      <c r="G43" s="4"/>
      <c r="H43" s="4"/>
      <c r="I43" s="4"/>
      <c r="J43" s="4"/>
      <c r="K43" s="4"/>
    </row>
    <row r="44" spans="1:11" ht="16" customHeight="1" x14ac:dyDescent="0.35">
      <c r="A44" s="51" t="s">
        <v>95</v>
      </c>
      <c r="B44" s="51"/>
      <c r="C44" s="13"/>
      <c r="D44" s="13"/>
      <c r="E44" s="13"/>
      <c r="F44" s="13"/>
      <c r="G44" s="4"/>
      <c r="H44" s="4"/>
      <c r="I44" s="4"/>
      <c r="J44" s="4"/>
      <c r="K44" s="4"/>
    </row>
    <row r="45" spans="1:11" x14ac:dyDescent="0.35">
      <c r="A45" s="15" t="s">
        <v>96</v>
      </c>
      <c r="B45" s="16">
        <v>602.34</v>
      </c>
      <c r="C45" s="16">
        <v>0</v>
      </c>
      <c r="D45" s="18">
        <v>1141.6199999999999</v>
      </c>
      <c r="E45" s="16">
        <v>231.19</v>
      </c>
      <c r="F45" s="16">
        <v>197.96</v>
      </c>
      <c r="G45" s="4"/>
      <c r="H45" s="4"/>
      <c r="I45" s="4"/>
      <c r="J45" s="4"/>
      <c r="K45" s="4"/>
    </row>
    <row r="46" spans="1:11" x14ac:dyDescent="0.35">
      <c r="A46" s="15" t="s">
        <v>97</v>
      </c>
      <c r="B46" s="16">
        <v>0</v>
      </c>
      <c r="C46" s="16">
        <v>0</v>
      </c>
      <c r="D46" s="16">
        <v>0</v>
      </c>
      <c r="E46" s="16">
        <v>47.52</v>
      </c>
      <c r="F46" s="16">
        <v>40.299999999999997</v>
      </c>
      <c r="G46" s="4"/>
      <c r="H46" s="4"/>
      <c r="I46" s="4"/>
      <c r="J46" s="4"/>
      <c r="K46" s="4"/>
    </row>
    <row r="47" spans="1:11" x14ac:dyDescent="0.35">
      <c r="A47" s="15" t="s">
        <v>98</v>
      </c>
      <c r="B47" s="18">
        <v>1000</v>
      </c>
      <c r="C47" s="16">
        <v>500</v>
      </c>
      <c r="D47" s="16">
        <v>500</v>
      </c>
      <c r="E47" s="16">
        <v>300</v>
      </c>
      <c r="F47" s="16">
        <v>200</v>
      </c>
      <c r="G47" s="4"/>
      <c r="H47" s="4"/>
      <c r="I47" s="4"/>
      <c r="J47" s="4"/>
      <c r="K47" s="4"/>
    </row>
    <row r="48" spans="1:11" x14ac:dyDescent="0.35">
      <c r="A48" s="15"/>
      <c r="B48" s="16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35">
      <c r="A49" s="50"/>
      <c r="B49" s="50"/>
      <c r="C49" s="50"/>
      <c r="D49" s="50"/>
      <c r="E49" s="50"/>
      <c r="F49" s="50"/>
      <c r="G49" s="4"/>
      <c r="H49" s="4"/>
      <c r="I49" s="4"/>
      <c r="J49" s="4"/>
      <c r="K49" s="4"/>
    </row>
    <row r="50" spans="1:11" x14ac:dyDescent="0.35">
      <c r="A50" s="50"/>
      <c r="B50" s="50"/>
      <c r="C50" s="50"/>
      <c r="D50" s="50"/>
      <c r="E50" s="50"/>
      <c r="F50" s="50"/>
      <c r="G50" s="4"/>
      <c r="H50" s="4"/>
      <c r="I50" s="4"/>
      <c r="J50" s="4"/>
      <c r="K50" s="4"/>
    </row>
    <row r="51" spans="1:11" x14ac:dyDescent="0.35">
      <c r="A51" s="52" t="s">
        <v>64</v>
      </c>
      <c r="B51" s="52"/>
      <c r="C51" s="52"/>
      <c r="D51" s="52"/>
      <c r="E51" s="52"/>
      <c r="F51" s="52"/>
      <c r="G51" s="4"/>
      <c r="H51" s="4"/>
      <c r="I51" s="4"/>
      <c r="J51" s="4"/>
      <c r="K51" s="4"/>
    </row>
    <row r="52" spans="1:11" x14ac:dyDescent="0.35">
      <c r="A52" s="50"/>
      <c r="B52" s="50"/>
      <c r="C52" s="50"/>
      <c r="D52" s="50"/>
      <c r="E52" s="50"/>
      <c r="F52" s="50"/>
      <c r="G52" s="4"/>
      <c r="H52" s="4"/>
      <c r="I52" s="4"/>
      <c r="J52" s="4"/>
      <c r="K52" s="4"/>
    </row>
  </sheetData>
  <mergeCells count="18">
    <mergeCell ref="A24:K24"/>
    <mergeCell ref="A3:K3"/>
    <mergeCell ref="A5:K5"/>
    <mergeCell ref="A6:B6"/>
    <mergeCell ref="A13:B13"/>
    <mergeCell ref="A22:K22"/>
    <mergeCell ref="A52:F52"/>
    <mergeCell ref="A27:B27"/>
    <mergeCell ref="A35:K35"/>
    <mergeCell ref="A37:K37"/>
    <mergeCell ref="A38:B38"/>
    <mergeCell ref="A39:B39"/>
    <mergeCell ref="A42:B42"/>
    <mergeCell ref="A43:B43"/>
    <mergeCell ref="A44:B44"/>
    <mergeCell ref="A49:F49"/>
    <mergeCell ref="A50:F50"/>
    <mergeCell ref="A51:F5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C4206-4312-4882-A3D9-33F8967870EC}">
  <dimension ref="A1:M14"/>
  <sheetViews>
    <sheetView workbookViewId="0">
      <selection activeCell="D16" sqref="D16"/>
    </sheetView>
  </sheetViews>
  <sheetFormatPr defaultRowHeight="14.5" x14ac:dyDescent="0.35"/>
  <cols>
    <col min="1" max="1" width="21" bestFit="1" customWidth="1"/>
    <col min="2" max="2" width="9.81640625" bestFit="1" customWidth="1"/>
    <col min="3" max="3" width="8.81640625" bestFit="1" customWidth="1"/>
    <col min="4" max="4" width="9.81640625" bestFit="1" customWidth="1"/>
    <col min="5" max="5" width="10.81640625" bestFit="1" customWidth="1"/>
    <col min="6" max="9" width="11.81640625" bestFit="1" customWidth="1"/>
    <col min="12" max="12" width="13.453125" bestFit="1" customWidth="1"/>
    <col min="13" max="13" width="12.1796875" customWidth="1"/>
  </cols>
  <sheetData>
    <row r="1" spans="1:13" x14ac:dyDescent="0.35">
      <c r="A1" s="31"/>
      <c r="B1" s="32">
        <v>2020</v>
      </c>
      <c r="C1" s="32">
        <v>2021</v>
      </c>
      <c r="D1" s="32">
        <v>2022</v>
      </c>
      <c r="E1" s="32">
        <v>2023</v>
      </c>
      <c r="F1" s="32">
        <v>2024</v>
      </c>
      <c r="G1" s="32">
        <v>2025</v>
      </c>
      <c r="H1" s="32">
        <v>2026</v>
      </c>
      <c r="I1" s="32">
        <v>2027</v>
      </c>
      <c r="J1" s="19"/>
      <c r="L1" s="32" t="s">
        <v>100</v>
      </c>
      <c r="M1" s="32" t="s">
        <v>116</v>
      </c>
    </row>
    <row r="2" spans="1:13" x14ac:dyDescent="0.35">
      <c r="A2" s="32" t="s">
        <v>99</v>
      </c>
      <c r="B2" s="33">
        <v>23834.15</v>
      </c>
      <c r="C2" s="33">
        <v>23546.33</v>
      </c>
      <c r="D2" s="33">
        <v>27871.48</v>
      </c>
      <c r="E2" s="31">
        <f>D2*(1+$M$2)</f>
        <v>32330.916799999999</v>
      </c>
      <c r="F2" s="31">
        <f t="shared" ref="F2:I2" si="0">E2*(1+$M$2)</f>
        <v>37503.863487999995</v>
      </c>
      <c r="G2" s="31">
        <f t="shared" si="0"/>
        <v>43504.481646079992</v>
      </c>
      <c r="H2" s="31">
        <f t="shared" si="0"/>
        <v>50465.198709452787</v>
      </c>
      <c r="I2" s="31">
        <f t="shared" si="0"/>
        <v>58539.630502965229</v>
      </c>
      <c r="L2" s="31" t="s">
        <v>99</v>
      </c>
      <c r="M2" s="36">
        <v>0.16</v>
      </c>
    </row>
    <row r="3" spans="1:13" x14ac:dyDescent="0.35">
      <c r="A3" s="32" t="s">
        <v>105</v>
      </c>
      <c r="B3" s="33">
        <f>SUM(Sheet2!D14:D17,Sheet2!D19)</f>
        <v>16755.32</v>
      </c>
      <c r="C3" s="33">
        <f>SUM(Sheet2!C14:C17,Sheet2!C19)</f>
        <v>17881.2</v>
      </c>
      <c r="D3" s="33">
        <f>SUM(Sheet2!B14:B17,Sheet2!B19)</f>
        <v>18930.18</v>
      </c>
      <c r="E3" s="31">
        <f>D3*(1+$M$3)</f>
        <v>21959.0088</v>
      </c>
      <c r="F3" s="31">
        <f t="shared" ref="F3:I3" si="1">E3*(1+$M$3)</f>
        <v>25472.450207999998</v>
      </c>
      <c r="G3" s="31">
        <f t="shared" si="1"/>
        <v>29548.042241279996</v>
      </c>
      <c r="H3" s="31">
        <f t="shared" si="1"/>
        <v>34275.728999884792</v>
      </c>
      <c r="I3" s="31">
        <f t="shared" si="1"/>
        <v>39759.845639866355</v>
      </c>
      <c r="L3" s="31" t="s">
        <v>107</v>
      </c>
      <c r="M3" s="36">
        <v>0.16</v>
      </c>
    </row>
    <row r="4" spans="1:13" x14ac:dyDescent="0.35">
      <c r="A4" s="32" t="s">
        <v>101</v>
      </c>
      <c r="B4" s="33">
        <f>B2-B3</f>
        <v>7078.8300000000017</v>
      </c>
      <c r="C4" s="33">
        <f t="shared" ref="C4:I4" si="2">C2-C3</f>
        <v>5665.130000000001</v>
      </c>
      <c r="D4" s="33">
        <f t="shared" si="2"/>
        <v>8941.2999999999993</v>
      </c>
      <c r="E4" s="33">
        <f t="shared" si="2"/>
        <v>10371.907999999999</v>
      </c>
      <c r="F4" s="33">
        <f t="shared" si="2"/>
        <v>12031.413279999997</v>
      </c>
      <c r="G4" s="33">
        <f t="shared" si="2"/>
        <v>13956.439404799996</v>
      </c>
      <c r="H4" s="33">
        <f t="shared" si="2"/>
        <v>16189.469709567995</v>
      </c>
      <c r="I4" s="33">
        <f t="shared" si="2"/>
        <v>18779.784863098874</v>
      </c>
      <c r="L4" s="31" t="s">
        <v>108</v>
      </c>
      <c r="M4" s="36">
        <v>0.26</v>
      </c>
    </row>
    <row r="5" spans="1:13" x14ac:dyDescent="0.35">
      <c r="A5" s="32" t="s">
        <v>30</v>
      </c>
      <c r="B5" s="35">
        <v>1228.1400000000001</v>
      </c>
      <c r="C5" s="31">
        <v>1278.26</v>
      </c>
      <c r="D5" s="33">
        <v>1631.12</v>
      </c>
      <c r="E5" s="31">
        <f>D5*(1+$M$6)</f>
        <v>1989.9663999999998</v>
      </c>
      <c r="F5" s="31">
        <f t="shared" ref="F5:I5" si="3">E5*(1+$M$6)</f>
        <v>2427.7590079999995</v>
      </c>
      <c r="G5" s="31">
        <f t="shared" si="3"/>
        <v>2961.8659897599996</v>
      </c>
      <c r="H5" s="31">
        <f t="shared" si="3"/>
        <v>3613.4765075071996</v>
      </c>
      <c r="I5" s="31">
        <f t="shared" si="3"/>
        <v>4408.4413391587832</v>
      </c>
      <c r="L5" s="31" t="s">
        <v>102</v>
      </c>
      <c r="M5" s="36">
        <v>0.12</v>
      </c>
    </row>
    <row r="6" spans="1:13" x14ac:dyDescent="0.35">
      <c r="A6" s="32" t="s">
        <v>102</v>
      </c>
      <c r="B6" s="31">
        <v>270.7</v>
      </c>
      <c r="C6" s="31">
        <v>302.25</v>
      </c>
      <c r="D6" s="31">
        <v>354.91</v>
      </c>
      <c r="E6" s="31">
        <f>E5*$M$5</f>
        <v>238.79596799999996</v>
      </c>
      <c r="F6" s="31">
        <f t="shared" ref="F6:I6" si="4">F5*$M$5</f>
        <v>291.33108095999995</v>
      </c>
      <c r="G6" s="31">
        <f t="shared" si="4"/>
        <v>355.42391877119996</v>
      </c>
      <c r="H6" s="31">
        <f t="shared" si="4"/>
        <v>433.61718090086396</v>
      </c>
      <c r="I6" s="31">
        <f t="shared" si="4"/>
        <v>529.01296069905402</v>
      </c>
      <c r="L6" s="31" t="s">
        <v>103</v>
      </c>
      <c r="M6" s="36">
        <v>0.22</v>
      </c>
    </row>
    <row r="7" spans="1:13" x14ac:dyDescent="0.35">
      <c r="A7" s="32" t="s">
        <v>104</v>
      </c>
      <c r="B7" s="33">
        <f>B4-B6</f>
        <v>6808.1300000000019</v>
      </c>
      <c r="C7" s="33">
        <f t="shared" ref="C7:I7" si="5">C4-C6</f>
        <v>5362.880000000001</v>
      </c>
      <c r="D7" s="33">
        <f t="shared" si="5"/>
        <v>8586.39</v>
      </c>
      <c r="E7" s="33">
        <f t="shared" si="5"/>
        <v>10133.112031999999</v>
      </c>
      <c r="F7" s="33">
        <f t="shared" si="5"/>
        <v>11740.082199039996</v>
      </c>
      <c r="G7" s="33">
        <f t="shared" si="5"/>
        <v>13601.015486028797</v>
      </c>
      <c r="H7" s="33">
        <f t="shared" si="5"/>
        <v>15755.85252866713</v>
      </c>
      <c r="I7" s="33">
        <f t="shared" si="5"/>
        <v>18250.771902399822</v>
      </c>
      <c r="L7" s="31" t="s">
        <v>113</v>
      </c>
      <c r="M7" s="36">
        <v>0.18</v>
      </c>
    </row>
    <row r="8" spans="1:13" x14ac:dyDescent="0.35">
      <c r="A8" s="32" t="s">
        <v>106</v>
      </c>
      <c r="B8" s="31">
        <v>1927.01</v>
      </c>
      <c r="C8" s="31">
        <v>1407.37</v>
      </c>
      <c r="D8" s="33">
        <v>2235.9</v>
      </c>
      <c r="E8" s="31">
        <f>E7*$M$4</f>
        <v>2634.6091283199999</v>
      </c>
      <c r="F8" s="31">
        <f t="shared" ref="F8:I8" si="6">F7*$M$4</f>
        <v>3052.421371750399</v>
      </c>
      <c r="G8" s="31">
        <f t="shared" si="6"/>
        <v>3536.2640263674871</v>
      </c>
      <c r="H8" s="31">
        <f t="shared" si="6"/>
        <v>4096.5216574534543</v>
      </c>
      <c r="I8" s="31">
        <f t="shared" si="6"/>
        <v>4745.2006946239535</v>
      </c>
    </row>
    <row r="9" spans="1:13" x14ac:dyDescent="0.35">
      <c r="A9" s="32" t="s">
        <v>109</v>
      </c>
      <c r="B9" s="33">
        <f>B7-B8</f>
        <v>4881.1200000000017</v>
      </c>
      <c r="C9" s="33">
        <f t="shared" ref="C9:I9" si="7">C7-C8</f>
        <v>3955.5100000000011</v>
      </c>
      <c r="D9" s="33">
        <f t="shared" si="7"/>
        <v>6350.49</v>
      </c>
      <c r="E9" s="33">
        <f t="shared" si="7"/>
        <v>7498.5029036799988</v>
      </c>
      <c r="F9" s="33">
        <f t="shared" si="7"/>
        <v>8687.6608272895974</v>
      </c>
      <c r="G9" s="33">
        <f t="shared" si="7"/>
        <v>10064.751459661309</v>
      </c>
      <c r="H9" s="33">
        <f t="shared" si="7"/>
        <v>11659.330871213675</v>
      </c>
      <c r="I9" s="33">
        <f t="shared" si="7"/>
        <v>13505.571207775869</v>
      </c>
    </row>
    <row r="10" spans="1:13" x14ac:dyDescent="0.35">
      <c r="A10" s="32" t="s">
        <v>110</v>
      </c>
      <c r="B10" s="31">
        <f>B6</f>
        <v>270.7</v>
      </c>
      <c r="C10" s="31">
        <f t="shared" ref="C10:I10" si="8">C6</f>
        <v>302.25</v>
      </c>
      <c r="D10" s="31">
        <f t="shared" si="8"/>
        <v>354.91</v>
      </c>
      <c r="E10" s="31">
        <f t="shared" si="8"/>
        <v>238.79596799999996</v>
      </c>
      <c r="F10" s="31">
        <f t="shared" si="8"/>
        <v>291.33108095999995</v>
      </c>
      <c r="G10" s="31">
        <f t="shared" si="8"/>
        <v>355.42391877119996</v>
      </c>
      <c r="H10" s="31">
        <f t="shared" si="8"/>
        <v>433.61718090086396</v>
      </c>
      <c r="I10" s="31">
        <f t="shared" si="8"/>
        <v>529.01296069905402</v>
      </c>
    </row>
    <row r="11" spans="1:13" x14ac:dyDescent="0.35">
      <c r="A11" s="32" t="s">
        <v>111</v>
      </c>
      <c r="B11" s="35">
        <f>(Sheet3!B5-Sheet1!E32)+B10</f>
        <v>844.51</v>
      </c>
      <c r="C11" s="35">
        <f>(C5-B5)+C10</f>
        <v>352.36999999999989</v>
      </c>
      <c r="D11" s="35">
        <f t="shared" ref="D11:I11" si="9">(D5-C5)+D10</f>
        <v>707.77</v>
      </c>
      <c r="E11" s="35">
        <f t="shared" si="9"/>
        <v>597.64236799999981</v>
      </c>
      <c r="F11" s="35">
        <f t="shared" si="9"/>
        <v>729.12368895999975</v>
      </c>
      <c r="G11" s="35">
        <f t="shared" si="9"/>
        <v>889.53090053120002</v>
      </c>
      <c r="H11" s="35">
        <f t="shared" si="9"/>
        <v>1085.227698648064</v>
      </c>
      <c r="I11" s="35">
        <f t="shared" si="9"/>
        <v>1323.9777923506376</v>
      </c>
    </row>
    <row r="12" spans="1:13" x14ac:dyDescent="0.35">
      <c r="A12" s="32" t="s">
        <v>112</v>
      </c>
      <c r="B12" s="33">
        <f>Sheet1!D44-Sheet1!E44</f>
        <v>28643.51999999999</v>
      </c>
      <c r="C12" s="33">
        <f>Sheet1!C44-Sheet1!D44</f>
        <v>228.38000000000466</v>
      </c>
      <c r="D12" s="33">
        <f>Sheet1!B44-Sheet1!C44</f>
        <v>29300</v>
      </c>
      <c r="E12" s="33">
        <f>Sheet1!M44-Sheet1!B44</f>
        <v>29727.404999999999</v>
      </c>
      <c r="F12" s="31">
        <f>Sheet1!N44-Sheet1!M44</f>
        <v>35078.337899999984</v>
      </c>
      <c r="G12" s="31">
        <f>Sheet1!O44-Sheet1!N44</f>
        <v>41392.438721999963</v>
      </c>
      <c r="H12" s="31">
        <f>Sheet1!P44-Sheet1!O44</f>
        <v>48843.077691959974</v>
      </c>
      <c r="I12" s="31">
        <f>Sheet1!Q44-Sheet1!P44</f>
        <v>57634.831676512782</v>
      </c>
    </row>
    <row r="13" spans="1:13" x14ac:dyDescent="0.35">
      <c r="A13" s="32" t="s">
        <v>115</v>
      </c>
      <c r="B13" s="35">
        <f>SUM(B11:B12)-B10</f>
        <v>29217.329999999987</v>
      </c>
      <c r="C13" s="35">
        <f t="shared" ref="C13:I13" si="10">SUM(C11:C12)-C10</f>
        <v>278.50000000000455</v>
      </c>
      <c r="D13" s="35">
        <f t="shared" si="10"/>
        <v>29652.86</v>
      </c>
      <c r="E13" s="35">
        <f t="shared" si="10"/>
        <v>30086.251400000001</v>
      </c>
      <c r="F13" s="35">
        <f t="shared" si="10"/>
        <v>35516.13050799998</v>
      </c>
      <c r="G13" s="35">
        <f t="shared" si="10"/>
        <v>41926.545703759963</v>
      </c>
      <c r="H13" s="35">
        <f t="shared" si="10"/>
        <v>49494.688209707172</v>
      </c>
      <c r="I13" s="35">
        <f t="shared" si="10"/>
        <v>58429.796508164371</v>
      </c>
    </row>
    <row r="14" spans="1:13" x14ac:dyDescent="0.35">
      <c r="A14" s="32" t="s">
        <v>114</v>
      </c>
      <c r="B14" s="33">
        <f>(B9+B10)-B13</f>
        <v>-24065.509999999987</v>
      </c>
      <c r="C14" s="33">
        <f t="shared" ref="C14:I14" si="11">(C9+C10)-C13</f>
        <v>3979.2599999999966</v>
      </c>
      <c r="D14" s="33">
        <f t="shared" si="11"/>
        <v>-22947.46</v>
      </c>
      <c r="E14" s="33">
        <f t="shared" si="11"/>
        <v>-22348.952528320002</v>
      </c>
      <c r="F14" s="33">
        <f t="shared" si="11"/>
        <v>-26537.138599750382</v>
      </c>
      <c r="G14" s="33">
        <f t="shared" si="11"/>
        <v>-31506.370325327454</v>
      </c>
      <c r="H14" s="33">
        <f t="shared" si="11"/>
        <v>-37401.740157592634</v>
      </c>
      <c r="I14" s="33">
        <f t="shared" si="11"/>
        <v>-44395.212339689446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40DF-520F-40C6-8BBB-01FB8E719D87}">
  <dimension ref="A1:J2689"/>
  <sheetViews>
    <sheetView workbookViewId="0">
      <selection activeCell="G11" sqref="G11"/>
    </sheetView>
  </sheetViews>
  <sheetFormatPr defaultRowHeight="14.5" x14ac:dyDescent="0.35"/>
  <cols>
    <col min="1" max="1" width="10.1796875" bestFit="1" customWidth="1"/>
    <col min="3" max="3" width="11.54296875" bestFit="1" customWidth="1"/>
    <col min="4" max="4" width="7.81640625" bestFit="1" customWidth="1"/>
    <col min="7" max="7" width="12.453125" bestFit="1" customWidth="1"/>
  </cols>
  <sheetData>
    <row r="1" spans="1:10" x14ac:dyDescent="0.35">
      <c r="A1" s="31" t="s">
        <v>117</v>
      </c>
      <c r="B1" s="31" t="s">
        <v>118</v>
      </c>
      <c r="C1" s="31" t="s">
        <v>119</v>
      </c>
      <c r="D1" s="31" t="s">
        <v>120</v>
      </c>
      <c r="E1" s="37" t="s">
        <v>121</v>
      </c>
      <c r="F1" s="29"/>
      <c r="G1" s="29"/>
      <c r="H1" s="29"/>
      <c r="I1" s="29"/>
      <c r="J1" s="29"/>
    </row>
    <row r="2" spans="1:10" x14ac:dyDescent="0.35">
      <c r="A2" s="38">
        <v>40911</v>
      </c>
      <c r="B2" s="31">
        <v>4765.2998049999997</v>
      </c>
      <c r="C2" s="31">
        <v>55.650317999999999</v>
      </c>
      <c r="D2" s="31"/>
      <c r="E2" s="37"/>
      <c r="F2" s="29"/>
      <c r="G2" s="29"/>
      <c r="H2" s="29"/>
      <c r="I2" s="29"/>
      <c r="J2" s="29"/>
    </row>
    <row r="3" spans="1:10" x14ac:dyDescent="0.35">
      <c r="A3" s="38">
        <v>40912</v>
      </c>
      <c r="B3" s="31">
        <v>4749.6499020000001</v>
      </c>
      <c r="C3" s="31">
        <v>56.531097000000003</v>
      </c>
      <c r="D3" s="39">
        <f>((B3-B2)/B2)*100</f>
        <v>-0.32841381739673231</v>
      </c>
      <c r="E3" s="39">
        <f>((C3-C2)/C2)</f>
        <v>1.5827025462819531E-2</v>
      </c>
      <c r="F3" s="29"/>
      <c r="G3" s="29"/>
      <c r="H3" s="29"/>
      <c r="I3" s="29"/>
      <c r="J3" s="29"/>
    </row>
    <row r="4" spans="1:10" x14ac:dyDescent="0.35">
      <c r="A4" s="38">
        <v>40913</v>
      </c>
      <c r="B4" s="31">
        <v>4749.9501950000003</v>
      </c>
      <c r="C4" s="31">
        <v>55.82555</v>
      </c>
      <c r="D4" s="39">
        <f t="shared" ref="D4:D67" si="0">((B4-B3)/B3)*100</f>
        <v>6.3224238879962388E-3</v>
      </c>
      <c r="E4" s="39">
        <f t="shared" ref="E4:E67" si="1">((C4-C3)/C3)</f>
        <v>-1.2480688283830805E-2</v>
      </c>
      <c r="G4" t="s">
        <v>122</v>
      </c>
      <c r="H4">
        <f>SLOPE(E3:E2689,$D$3:$D$2689)</f>
        <v>3.1676493139304486E-4</v>
      </c>
    </row>
    <row r="5" spans="1:10" x14ac:dyDescent="0.35">
      <c r="A5" s="38">
        <v>40914</v>
      </c>
      <c r="B5" s="31">
        <v>4754.1000979999999</v>
      </c>
      <c r="C5" s="31">
        <v>55.98695</v>
      </c>
      <c r="D5" s="39">
        <f t="shared" si="0"/>
        <v>8.7367295016438376E-2</v>
      </c>
      <c r="E5" s="39">
        <f t="shared" si="1"/>
        <v>2.8911493034999283E-3</v>
      </c>
      <c r="H5" s="28">
        <f>AVERAGE(D3:D2689)</f>
        <v>5.5536943931622985E-2</v>
      </c>
    </row>
    <row r="6" spans="1:10" x14ac:dyDescent="0.35">
      <c r="A6" s="38">
        <v>40918</v>
      </c>
      <c r="B6" s="31">
        <v>4849.5498049999997</v>
      </c>
      <c r="C6" s="31">
        <v>56.263641</v>
      </c>
      <c r="D6" s="39">
        <f t="shared" si="0"/>
        <v>2.0077344824976331</v>
      </c>
      <c r="E6" s="39">
        <f t="shared" si="1"/>
        <v>4.9420623913251135E-3</v>
      </c>
    </row>
    <row r="7" spans="1:10" x14ac:dyDescent="0.35">
      <c r="A7" s="38">
        <v>40919</v>
      </c>
      <c r="B7" s="31">
        <v>4860.9501950000003</v>
      </c>
      <c r="C7" s="31">
        <v>57.849952999999999</v>
      </c>
      <c r="D7" s="39">
        <f t="shared" si="0"/>
        <v>0.23508140875770836</v>
      </c>
      <c r="E7" s="39">
        <f t="shared" si="1"/>
        <v>2.819426492501613E-2</v>
      </c>
    </row>
    <row r="8" spans="1:10" x14ac:dyDescent="0.35">
      <c r="A8" s="38">
        <v>40920</v>
      </c>
      <c r="B8" s="31">
        <v>4831.25</v>
      </c>
      <c r="C8" s="31">
        <v>60.077263000000002</v>
      </c>
      <c r="D8" s="39">
        <f t="shared" si="0"/>
        <v>-0.61099566563241337</v>
      </c>
      <c r="E8" s="39">
        <f t="shared" si="1"/>
        <v>3.8501500597589125E-2</v>
      </c>
    </row>
    <row r="9" spans="1:10" x14ac:dyDescent="0.35">
      <c r="A9" s="38">
        <v>40921</v>
      </c>
      <c r="B9" s="31">
        <v>4866</v>
      </c>
      <c r="C9" s="31">
        <v>59.906638999999998</v>
      </c>
      <c r="D9" s="39">
        <f t="shared" si="0"/>
        <v>0.71927554980595076</v>
      </c>
      <c r="E9" s="39">
        <f t="shared" si="1"/>
        <v>-2.8400761199790952E-3</v>
      </c>
    </row>
    <row r="10" spans="1:10" x14ac:dyDescent="0.35">
      <c r="A10" s="38">
        <v>40924</v>
      </c>
      <c r="B10" s="31">
        <v>4873.8999020000001</v>
      </c>
      <c r="C10" s="31">
        <v>59.680672000000001</v>
      </c>
      <c r="D10" s="39">
        <f t="shared" si="0"/>
        <v>0.16234899301274378</v>
      </c>
      <c r="E10" s="39">
        <f t="shared" si="1"/>
        <v>-3.7719859396551547E-3</v>
      </c>
    </row>
    <row r="11" spans="1:10" x14ac:dyDescent="0.35">
      <c r="A11" s="38">
        <v>40925</v>
      </c>
      <c r="B11" s="31">
        <v>4967.2998049999997</v>
      </c>
      <c r="C11" s="31">
        <v>59.938918999999999</v>
      </c>
      <c r="D11" s="39">
        <f t="shared" si="0"/>
        <v>1.9163278868667981</v>
      </c>
      <c r="E11" s="39">
        <f t="shared" si="1"/>
        <v>4.3271463163148905E-3</v>
      </c>
    </row>
    <row r="12" spans="1:10" x14ac:dyDescent="0.35">
      <c r="A12" s="38">
        <v>40926</v>
      </c>
      <c r="B12" s="31">
        <v>4955.7998049999997</v>
      </c>
      <c r="C12" s="31">
        <v>59.952750999999999</v>
      </c>
      <c r="D12" s="39">
        <f t="shared" si="0"/>
        <v>-0.23151411131706398</v>
      </c>
      <c r="E12" s="39">
        <f t="shared" si="1"/>
        <v>2.3076825926741744E-4</v>
      </c>
    </row>
    <row r="13" spans="1:10" x14ac:dyDescent="0.35">
      <c r="A13" s="38">
        <v>40927</v>
      </c>
      <c r="B13" s="31">
        <v>5018.3999020000001</v>
      </c>
      <c r="C13" s="31">
        <v>62.461342000000002</v>
      </c>
      <c r="D13" s="39">
        <f t="shared" si="0"/>
        <v>1.2631683979010218</v>
      </c>
      <c r="E13" s="39">
        <f t="shared" si="1"/>
        <v>4.1842800508020105E-2</v>
      </c>
    </row>
    <row r="14" spans="1:10" x14ac:dyDescent="0.35">
      <c r="A14" s="38">
        <v>40928</v>
      </c>
      <c r="B14" s="31">
        <v>5048.6000979999999</v>
      </c>
      <c r="C14" s="31">
        <v>62.811816999999998</v>
      </c>
      <c r="D14" s="39">
        <f t="shared" si="0"/>
        <v>0.60178934699811371</v>
      </c>
      <c r="E14" s="39">
        <f t="shared" si="1"/>
        <v>5.6110706042786567E-3</v>
      </c>
    </row>
    <row r="15" spans="1:10" x14ac:dyDescent="0.35">
      <c r="A15" s="38">
        <v>40931</v>
      </c>
      <c r="B15" s="31">
        <v>5046.25</v>
      </c>
      <c r="C15" s="31">
        <v>63.157673000000003</v>
      </c>
      <c r="D15" s="39">
        <f t="shared" si="0"/>
        <v>-4.6549497967384647E-2</v>
      </c>
      <c r="E15" s="39">
        <f t="shared" si="1"/>
        <v>5.5062250467934216E-3</v>
      </c>
    </row>
    <row r="16" spans="1:10" x14ac:dyDescent="0.35">
      <c r="A16" s="38">
        <v>40932</v>
      </c>
      <c r="B16" s="31">
        <v>5127.3500979999999</v>
      </c>
      <c r="C16" s="31">
        <v>63.987724</v>
      </c>
      <c r="D16" s="39">
        <f t="shared" si="0"/>
        <v>1.6071359524399285</v>
      </c>
      <c r="E16" s="39">
        <f t="shared" si="1"/>
        <v>1.3142520307865006E-2</v>
      </c>
    </row>
    <row r="17" spans="1:5" x14ac:dyDescent="0.35">
      <c r="A17" s="38">
        <v>40933</v>
      </c>
      <c r="B17" s="31">
        <v>5158.2998049999997</v>
      </c>
      <c r="C17" s="31">
        <v>66.482483000000002</v>
      </c>
      <c r="D17" s="39">
        <f t="shared" si="0"/>
        <v>0.60361992858791058</v>
      </c>
      <c r="E17" s="39">
        <f t="shared" si="1"/>
        <v>3.8988087777586868E-2</v>
      </c>
    </row>
    <row r="18" spans="1:5" x14ac:dyDescent="0.35">
      <c r="A18" s="38">
        <v>40935</v>
      </c>
      <c r="B18" s="31">
        <v>5204.7001950000003</v>
      </c>
      <c r="C18" s="31">
        <v>67.330978000000002</v>
      </c>
      <c r="D18" s="39">
        <f t="shared" si="0"/>
        <v>0.89952875470759308</v>
      </c>
      <c r="E18" s="39">
        <f t="shared" si="1"/>
        <v>1.276268517227312E-2</v>
      </c>
    </row>
    <row r="19" spans="1:5" x14ac:dyDescent="0.35">
      <c r="A19" s="38">
        <v>40938</v>
      </c>
      <c r="B19" s="31">
        <v>5087.2998049999997</v>
      </c>
      <c r="C19" s="31">
        <v>67.040458999999998</v>
      </c>
      <c r="D19" s="39">
        <f t="shared" si="0"/>
        <v>-2.2556609526286207</v>
      </c>
      <c r="E19" s="39">
        <f t="shared" si="1"/>
        <v>-4.3147895460541701E-3</v>
      </c>
    </row>
    <row r="20" spans="1:5" x14ac:dyDescent="0.35">
      <c r="A20" s="38">
        <v>40939</v>
      </c>
      <c r="B20" s="31">
        <v>5199.25</v>
      </c>
      <c r="C20" s="31">
        <v>66.597793999999993</v>
      </c>
      <c r="D20" s="39">
        <f t="shared" si="0"/>
        <v>2.2005818271211628</v>
      </c>
      <c r="E20" s="39">
        <f t="shared" si="1"/>
        <v>-6.6029530018582539E-3</v>
      </c>
    </row>
    <row r="21" spans="1:5" x14ac:dyDescent="0.35">
      <c r="A21" s="38">
        <v>40940</v>
      </c>
      <c r="B21" s="31">
        <v>5235.7001950000003</v>
      </c>
      <c r="C21" s="31">
        <v>69.230887999999993</v>
      </c>
      <c r="D21" s="39">
        <f t="shared" si="0"/>
        <v>0.70106640380824836</v>
      </c>
      <c r="E21" s="39">
        <f t="shared" si="1"/>
        <v>3.9537255543329257E-2</v>
      </c>
    </row>
    <row r="22" spans="1:5" x14ac:dyDescent="0.35">
      <c r="A22" s="38">
        <v>40941</v>
      </c>
      <c r="B22" s="31">
        <v>5269.8999020000001</v>
      </c>
      <c r="C22" s="31">
        <v>71.697975</v>
      </c>
      <c r="D22" s="39">
        <f t="shared" si="0"/>
        <v>0.65320216449100477</v>
      </c>
      <c r="E22" s="39">
        <f t="shared" si="1"/>
        <v>3.5635639976191069E-2</v>
      </c>
    </row>
    <row r="23" spans="1:5" x14ac:dyDescent="0.35">
      <c r="A23" s="38">
        <v>40942</v>
      </c>
      <c r="B23" s="31">
        <v>5325.8500979999999</v>
      </c>
      <c r="C23" s="31">
        <v>71.365943999999999</v>
      </c>
      <c r="D23" s="39">
        <f t="shared" si="0"/>
        <v>1.0616937141209437</v>
      </c>
      <c r="E23" s="39">
        <f t="shared" si="1"/>
        <v>-4.6309676110099429E-3</v>
      </c>
    </row>
    <row r="24" spans="1:5" x14ac:dyDescent="0.35">
      <c r="A24" s="38">
        <v>40945</v>
      </c>
      <c r="B24" s="31">
        <v>5361.6499020000001</v>
      </c>
      <c r="C24" s="31">
        <v>73.039885999999996</v>
      </c>
      <c r="D24" s="39">
        <f t="shared" si="0"/>
        <v>0.67218947851055755</v>
      </c>
      <c r="E24" s="39">
        <f t="shared" si="1"/>
        <v>2.3455753629490234E-2</v>
      </c>
    </row>
    <row r="25" spans="1:5" x14ac:dyDescent="0.35">
      <c r="A25" s="38">
        <v>40946</v>
      </c>
      <c r="B25" s="31">
        <v>5335.1499020000001</v>
      </c>
      <c r="C25" s="31">
        <v>72.620247000000006</v>
      </c>
      <c r="D25" s="39">
        <f t="shared" si="0"/>
        <v>-0.49425084599639713</v>
      </c>
      <c r="E25" s="39">
        <f t="shared" si="1"/>
        <v>-5.7453402925627438E-3</v>
      </c>
    </row>
    <row r="26" spans="1:5" x14ac:dyDescent="0.35">
      <c r="A26" s="38">
        <v>40947</v>
      </c>
      <c r="B26" s="31">
        <v>5368.1499020000001</v>
      </c>
      <c r="C26" s="31">
        <v>72.878494000000003</v>
      </c>
      <c r="D26" s="39">
        <f t="shared" si="0"/>
        <v>0.61853932140930501</v>
      </c>
      <c r="E26" s="39">
        <f t="shared" si="1"/>
        <v>3.5561294634538659E-3</v>
      </c>
    </row>
    <row r="27" spans="1:5" x14ac:dyDescent="0.35">
      <c r="A27" s="38">
        <v>40948</v>
      </c>
      <c r="B27" s="31">
        <v>5412.3500979999999</v>
      </c>
      <c r="C27" s="31">
        <v>75.866684000000006</v>
      </c>
      <c r="D27" s="39">
        <f t="shared" si="0"/>
        <v>0.82337857188995789</v>
      </c>
      <c r="E27" s="39">
        <f t="shared" si="1"/>
        <v>4.10023566074239E-2</v>
      </c>
    </row>
    <row r="28" spans="1:5" x14ac:dyDescent="0.35">
      <c r="A28" s="38">
        <v>40949</v>
      </c>
      <c r="B28" s="31">
        <v>5381.6000979999999</v>
      </c>
      <c r="C28" s="31">
        <v>75.811333000000005</v>
      </c>
      <c r="D28" s="39">
        <f t="shared" si="0"/>
        <v>-0.56814506532685138</v>
      </c>
      <c r="E28" s="39">
        <f t="shared" si="1"/>
        <v>-7.2958243436607435E-4</v>
      </c>
    </row>
    <row r="29" spans="1:5" x14ac:dyDescent="0.35">
      <c r="A29" s="38">
        <v>40952</v>
      </c>
      <c r="B29" s="31">
        <v>5390.2001950000003</v>
      </c>
      <c r="C29" s="31">
        <v>74.861396999999997</v>
      </c>
      <c r="D29" s="39">
        <f t="shared" si="0"/>
        <v>0.15980557535660392</v>
      </c>
      <c r="E29" s="39">
        <f t="shared" si="1"/>
        <v>-1.253026377995501E-2</v>
      </c>
    </row>
    <row r="30" spans="1:5" x14ac:dyDescent="0.35">
      <c r="A30" s="38">
        <v>40953</v>
      </c>
      <c r="B30" s="31">
        <v>5416.0498049999997</v>
      </c>
      <c r="C30" s="31">
        <v>74.178901999999994</v>
      </c>
      <c r="D30" s="39">
        <f t="shared" si="0"/>
        <v>0.47956678907728956</v>
      </c>
      <c r="E30" s="39">
        <f t="shared" si="1"/>
        <v>-9.1167815102355491E-3</v>
      </c>
    </row>
    <row r="31" spans="1:5" x14ac:dyDescent="0.35">
      <c r="A31" s="38">
        <v>40954</v>
      </c>
      <c r="B31" s="31">
        <v>5531.9501950000003</v>
      </c>
      <c r="C31" s="31">
        <v>73.593261999999996</v>
      </c>
      <c r="D31" s="39">
        <f t="shared" si="0"/>
        <v>2.1399432090340742</v>
      </c>
      <c r="E31" s="39">
        <f t="shared" si="1"/>
        <v>-7.8949672239688583E-3</v>
      </c>
    </row>
    <row r="32" spans="1:5" x14ac:dyDescent="0.35">
      <c r="A32" s="38">
        <v>40955</v>
      </c>
      <c r="B32" s="31">
        <v>5521.9501950000003</v>
      </c>
      <c r="C32" s="31">
        <v>73.330414000000005</v>
      </c>
      <c r="D32" s="39">
        <f t="shared" si="0"/>
        <v>-0.18076807721512755</v>
      </c>
      <c r="E32" s="39">
        <f t="shared" si="1"/>
        <v>-3.5716313267917261E-3</v>
      </c>
    </row>
    <row r="33" spans="1:5" x14ac:dyDescent="0.35">
      <c r="A33" s="38">
        <v>40956</v>
      </c>
      <c r="B33" s="31">
        <v>5564.2998049999997</v>
      </c>
      <c r="C33" s="31">
        <v>72.445014999999998</v>
      </c>
      <c r="D33" s="39">
        <f t="shared" si="0"/>
        <v>0.76693212550786694</v>
      </c>
      <c r="E33" s="39">
        <f t="shared" si="1"/>
        <v>-1.2074103386352172E-2</v>
      </c>
    </row>
    <row r="34" spans="1:5" x14ac:dyDescent="0.35">
      <c r="A34" s="38">
        <v>40960</v>
      </c>
      <c r="B34" s="31">
        <v>5607.1499020000001</v>
      </c>
      <c r="C34" s="31">
        <v>74.358749000000003</v>
      </c>
      <c r="D34" s="39">
        <f t="shared" si="0"/>
        <v>0.77008965191803613</v>
      </c>
      <c r="E34" s="39">
        <f t="shared" si="1"/>
        <v>2.6416365570495159E-2</v>
      </c>
    </row>
    <row r="35" spans="1:5" x14ac:dyDescent="0.35">
      <c r="A35" s="38">
        <v>40961</v>
      </c>
      <c r="B35" s="31">
        <v>5505.3500979999999</v>
      </c>
      <c r="C35" s="31">
        <v>75.511604000000005</v>
      </c>
      <c r="D35" s="39">
        <f t="shared" si="0"/>
        <v>-1.8155356246796526</v>
      </c>
      <c r="E35" s="39">
        <f t="shared" si="1"/>
        <v>1.5503959056653875E-2</v>
      </c>
    </row>
    <row r="36" spans="1:5" x14ac:dyDescent="0.35">
      <c r="A36" s="38">
        <v>40962</v>
      </c>
      <c r="B36" s="31">
        <v>5483.2998049999997</v>
      </c>
      <c r="C36" s="31">
        <v>74.040572999999995</v>
      </c>
      <c r="D36" s="39">
        <f t="shared" si="0"/>
        <v>-0.40052480963945847</v>
      </c>
      <c r="E36" s="39">
        <f t="shared" si="1"/>
        <v>-1.9480860186733822E-2</v>
      </c>
    </row>
    <row r="37" spans="1:5" x14ac:dyDescent="0.35">
      <c r="A37" s="38">
        <v>40963</v>
      </c>
      <c r="B37" s="31">
        <v>5429.2998049999997</v>
      </c>
      <c r="C37" s="31">
        <v>72.311286999999993</v>
      </c>
      <c r="D37" s="39">
        <f t="shared" si="0"/>
        <v>-0.98480845331053357</v>
      </c>
      <c r="E37" s="39">
        <f t="shared" si="1"/>
        <v>-2.335592405531494E-2</v>
      </c>
    </row>
    <row r="38" spans="1:5" x14ac:dyDescent="0.35">
      <c r="A38" s="38">
        <v>40966</v>
      </c>
      <c r="B38" s="31">
        <v>5281.2001950000003</v>
      </c>
      <c r="C38" s="31">
        <v>73.736205999999996</v>
      </c>
      <c r="D38" s="39">
        <f t="shared" si="0"/>
        <v>-2.7277847110894498</v>
      </c>
      <c r="E38" s="39">
        <f t="shared" si="1"/>
        <v>1.9705346967479682E-2</v>
      </c>
    </row>
    <row r="39" spans="1:5" x14ac:dyDescent="0.35">
      <c r="A39" s="38">
        <v>40967</v>
      </c>
      <c r="B39" s="31">
        <v>5375.5</v>
      </c>
      <c r="C39" s="31">
        <v>70.231551999999994</v>
      </c>
      <c r="D39" s="39">
        <f t="shared" si="0"/>
        <v>1.7855752767955739</v>
      </c>
      <c r="E39" s="39">
        <f t="shared" si="1"/>
        <v>-4.7529622014997656E-2</v>
      </c>
    </row>
    <row r="40" spans="1:5" x14ac:dyDescent="0.35">
      <c r="A40" s="38">
        <v>40968</v>
      </c>
      <c r="B40" s="31">
        <v>5385.2001950000003</v>
      </c>
      <c r="C40" s="31">
        <v>71.379784000000001</v>
      </c>
      <c r="D40" s="39">
        <f t="shared" si="0"/>
        <v>0.18045195795740582</v>
      </c>
      <c r="E40" s="39">
        <f t="shared" si="1"/>
        <v>1.63492328917921E-2</v>
      </c>
    </row>
    <row r="41" spans="1:5" x14ac:dyDescent="0.35">
      <c r="A41" s="38">
        <v>40969</v>
      </c>
      <c r="B41" s="31">
        <v>5339.75</v>
      </c>
      <c r="C41" s="31">
        <v>72.906158000000005</v>
      </c>
      <c r="D41" s="39">
        <f t="shared" si="0"/>
        <v>-0.84398338695373876</v>
      </c>
      <c r="E41" s="39">
        <f t="shared" si="1"/>
        <v>2.13838416770777E-2</v>
      </c>
    </row>
    <row r="42" spans="1:5" x14ac:dyDescent="0.35">
      <c r="A42" s="38">
        <v>40970</v>
      </c>
      <c r="B42" s="31">
        <v>5359.3500979999999</v>
      </c>
      <c r="C42" s="31">
        <v>71.315224000000001</v>
      </c>
      <c r="D42" s="39">
        <f t="shared" si="0"/>
        <v>0.36706021817500611</v>
      </c>
      <c r="E42" s="39">
        <f t="shared" si="1"/>
        <v>-2.1821668342473954E-2</v>
      </c>
    </row>
    <row r="43" spans="1:5" x14ac:dyDescent="0.35">
      <c r="A43" s="38">
        <v>40974</v>
      </c>
      <c r="B43" s="31">
        <v>5222.3999020000001</v>
      </c>
      <c r="C43" s="31">
        <v>70.305328000000003</v>
      </c>
      <c r="D43" s="39">
        <f t="shared" si="0"/>
        <v>-2.5553508073881344</v>
      </c>
      <c r="E43" s="39">
        <f t="shared" si="1"/>
        <v>-1.4161015605868358E-2</v>
      </c>
    </row>
    <row r="44" spans="1:5" x14ac:dyDescent="0.35">
      <c r="A44" s="38">
        <v>40975</v>
      </c>
      <c r="B44" s="31">
        <v>5220.4501950000003</v>
      </c>
      <c r="C44" s="31">
        <v>70.761870999999999</v>
      </c>
      <c r="D44" s="39">
        <f t="shared" si="0"/>
        <v>-3.7333544665032088E-2</v>
      </c>
      <c r="E44" s="39">
        <f t="shared" si="1"/>
        <v>6.4937183708181599E-3</v>
      </c>
    </row>
    <row r="45" spans="1:5" x14ac:dyDescent="0.35">
      <c r="A45" s="38">
        <v>40977</v>
      </c>
      <c r="B45" s="31">
        <v>5333.5498049999997</v>
      </c>
      <c r="C45" s="31">
        <v>71.020088000000001</v>
      </c>
      <c r="D45" s="39">
        <f t="shared" si="0"/>
        <v>2.1664723496131217</v>
      </c>
      <c r="E45" s="39">
        <f t="shared" si="1"/>
        <v>3.6490979725508094E-3</v>
      </c>
    </row>
    <row r="46" spans="1:5" x14ac:dyDescent="0.35">
      <c r="A46" s="38">
        <v>40980</v>
      </c>
      <c r="B46" s="31">
        <v>5359.5498049999997</v>
      </c>
      <c r="C46" s="31">
        <v>73.265845999999996</v>
      </c>
      <c r="D46" s="39">
        <f t="shared" si="0"/>
        <v>0.48748021393980401</v>
      </c>
      <c r="E46" s="39">
        <f t="shared" si="1"/>
        <v>3.1621447723353922E-2</v>
      </c>
    </row>
    <row r="47" spans="1:5" x14ac:dyDescent="0.35">
      <c r="A47" s="38">
        <v>40981</v>
      </c>
      <c r="B47" s="31">
        <v>5429.5</v>
      </c>
      <c r="C47" s="31">
        <v>73.985221999999993</v>
      </c>
      <c r="D47" s="39">
        <f t="shared" si="0"/>
        <v>1.3051505731832704</v>
      </c>
      <c r="E47" s="39">
        <f t="shared" si="1"/>
        <v>9.8187087063731845E-3</v>
      </c>
    </row>
    <row r="48" spans="1:5" x14ac:dyDescent="0.35">
      <c r="A48" s="38">
        <v>40982</v>
      </c>
      <c r="B48" s="31">
        <v>5463.8999020000001</v>
      </c>
      <c r="C48" s="31">
        <v>74.580100999999999</v>
      </c>
      <c r="D48" s="39">
        <f t="shared" si="0"/>
        <v>0.63357403075789864</v>
      </c>
      <c r="E48" s="39">
        <f t="shared" si="1"/>
        <v>8.0405111172067029E-3</v>
      </c>
    </row>
    <row r="49" spans="1:5" x14ac:dyDescent="0.35">
      <c r="A49" s="38">
        <v>40983</v>
      </c>
      <c r="B49" s="31">
        <v>5380.5</v>
      </c>
      <c r="C49" s="31">
        <v>75.539268000000007</v>
      </c>
      <c r="D49" s="39">
        <f t="shared" si="0"/>
        <v>-1.5263804882200074</v>
      </c>
      <c r="E49" s="39">
        <f t="shared" si="1"/>
        <v>1.2860897037401543E-2</v>
      </c>
    </row>
    <row r="50" spans="1:5" x14ac:dyDescent="0.35">
      <c r="A50" s="38">
        <v>40984</v>
      </c>
      <c r="B50" s="31">
        <v>5317.8999020000001</v>
      </c>
      <c r="C50" s="31">
        <v>72.823158000000006</v>
      </c>
      <c r="D50" s="39">
        <f t="shared" si="0"/>
        <v>-1.1634624663135376</v>
      </c>
      <c r="E50" s="39">
        <f t="shared" si="1"/>
        <v>-3.5956265819255755E-2</v>
      </c>
    </row>
    <row r="51" spans="1:5" x14ac:dyDescent="0.35">
      <c r="A51" s="38">
        <v>40987</v>
      </c>
      <c r="B51" s="31">
        <v>5257.0498049999997</v>
      </c>
      <c r="C51" s="31">
        <v>72.002326999999994</v>
      </c>
      <c r="D51" s="39">
        <f t="shared" si="0"/>
        <v>-1.1442505147025324</v>
      </c>
      <c r="E51" s="39">
        <f t="shared" si="1"/>
        <v>-1.1271565564349908E-2</v>
      </c>
    </row>
    <row r="52" spans="1:5" x14ac:dyDescent="0.35">
      <c r="A52" s="38">
        <v>40988</v>
      </c>
      <c r="B52" s="31">
        <v>5274.8500979999999</v>
      </c>
      <c r="C52" s="31">
        <v>72.528030000000001</v>
      </c>
      <c r="D52" s="39">
        <f t="shared" si="0"/>
        <v>0.33859852313117356</v>
      </c>
      <c r="E52" s="39">
        <f t="shared" si="1"/>
        <v>7.3011945850028868E-3</v>
      </c>
    </row>
    <row r="53" spans="1:5" x14ac:dyDescent="0.35">
      <c r="A53" s="38">
        <v>40989</v>
      </c>
      <c r="B53" s="31">
        <v>5364.9501950000003</v>
      </c>
      <c r="C53" s="31">
        <v>72.96611</v>
      </c>
      <c r="D53" s="39">
        <f t="shared" si="0"/>
        <v>1.7081072509370951</v>
      </c>
      <c r="E53" s="39">
        <f t="shared" si="1"/>
        <v>6.0401475126237308E-3</v>
      </c>
    </row>
    <row r="54" spans="1:5" x14ac:dyDescent="0.35">
      <c r="A54" s="38">
        <v>40990</v>
      </c>
      <c r="B54" s="31">
        <v>5228.4501950000003</v>
      </c>
      <c r="C54" s="31">
        <v>74.985916000000003</v>
      </c>
      <c r="D54" s="39">
        <f t="shared" si="0"/>
        <v>-2.5442920258088244</v>
      </c>
      <c r="E54" s="39">
        <f t="shared" si="1"/>
        <v>2.7681426349849301E-2</v>
      </c>
    </row>
    <row r="55" spans="1:5" x14ac:dyDescent="0.35">
      <c r="A55" s="38">
        <v>40991</v>
      </c>
      <c r="B55" s="31">
        <v>5278.2001950000003</v>
      </c>
      <c r="C55" s="31">
        <v>75.170340999999993</v>
      </c>
      <c r="D55" s="39">
        <f t="shared" si="0"/>
        <v>0.95152479500667775</v>
      </c>
      <c r="E55" s="39">
        <f t="shared" si="1"/>
        <v>2.459461854143254E-3</v>
      </c>
    </row>
    <row r="56" spans="1:5" x14ac:dyDescent="0.35">
      <c r="A56" s="38">
        <v>40994</v>
      </c>
      <c r="B56" s="31">
        <v>5184.25</v>
      </c>
      <c r="C56" s="31">
        <v>75.105796999999995</v>
      </c>
      <c r="D56" s="39">
        <f t="shared" si="0"/>
        <v>-1.7799664948100806</v>
      </c>
      <c r="E56" s="39">
        <f t="shared" si="1"/>
        <v>-8.5863651995403271E-4</v>
      </c>
    </row>
    <row r="57" spans="1:5" x14ac:dyDescent="0.35">
      <c r="A57" s="38">
        <v>40995</v>
      </c>
      <c r="B57" s="31">
        <v>5243.1499020000001</v>
      </c>
      <c r="C57" s="31">
        <v>74.709213000000005</v>
      </c>
      <c r="D57" s="39">
        <f t="shared" si="0"/>
        <v>1.1361315908762137</v>
      </c>
      <c r="E57" s="39">
        <f t="shared" si="1"/>
        <v>-5.2803380809605159E-3</v>
      </c>
    </row>
    <row r="58" spans="1:5" x14ac:dyDescent="0.35">
      <c r="A58" s="38">
        <v>40996</v>
      </c>
      <c r="B58" s="31">
        <v>5194.75</v>
      </c>
      <c r="C58" s="31">
        <v>74.225020999999998</v>
      </c>
      <c r="D58" s="39">
        <f t="shared" si="0"/>
        <v>-0.92310734777081171</v>
      </c>
      <c r="E58" s="39">
        <f t="shared" si="1"/>
        <v>-6.4810212898375368E-3</v>
      </c>
    </row>
    <row r="59" spans="1:5" x14ac:dyDescent="0.35">
      <c r="A59" s="38">
        <v>40997</v>
      </c>
      <c r="B59" s="31">
        <v>5178.8500979999999</v>
      </c>
      <c r="C59" s="31">
        <v>73.759276999999997</v>
      </c>
      <c r="D59" s="39">
        <f t="shared" si="0"/>
        <v>-0.30607636556138623</v>
      </c>
      <c r="E59" s="39">
        <f t="shared" si="1"/>
        <v>-6.2747574028978832E-3</v>
      </c>
    </row>
    <row r="60" spans="1:5" x14ac:dyDescent="0.35">
      <c r="A60" s="38">
        <v>40998</v>
      </c>
      <c r="B60" s="31">
        <v>5295.5498049999997</v>
      </c>
      <c r="C60" s="31">
        <v>73.385756999999998</v>
      </c>
      <c r="D60" s="39">
        <f t="shared" si="0"/>
        <v>2.2533903239459967</v>
      </c>
      <c r="E60" s="39">
        <f t="shared" si="1"/>
        <v>-5.0640409612474806E-3</v>
      </c>
    </row>
    <row r="61" spans="1:5" x14ac:dyDescent="0.35">
      <c r="A61" s="38">
        <v>41001</v>
      </c>
      <c r="B61" s="31">
        <v>5317.8999020000001</v>
      </c>
      <c r="C61" s="31">
        <v>75.105796999999995</v>
      </c>
      <c r="D61" s="39">
        <f t="shared" si="0"/>
        <v>0.42205432529211123</v>
      </c>
      <c r="E61" s="39">
        <f t="shared" si="1"/>
        <v>2.3438335588743704E-2</v>
      </c>
    </row>
    <row r="62" spans="1:5" x14ac:dyDescent="0.35">
      <c r="A62" s="38">
        <v>41002</v>
      </c>
      <c r="B62" s="31">
        <v>5358.5</v>
      </c>
      <c r="C62" s="31">
        <v>76.982628000000005</v>
      </c>
      <c r="D62" s="39">
        <f t="shared" si="0"/>
        <v>0.76346111713630915</v>
      </c>
      <c r="E62" s="39">
        <f t="shared" si="1"/>
        <v>2.4989162953693307E-2</v>
      </c>
    </row>
    <row r="63" spans="1:5" x14ac:dyDescent="0.35">
      <c r="A63" s="38">
        <v>41003</v>
      </c>
      <c r="B63" s="31">
        <v>5322.8999020000001</v>
      </c>
      <c r="C63" s="31">
        <v>79.694130000000001</v>
      </c>
      <c r="D63" s="39">
        <f t="shared" si="0"/>
        <v>-0.66436685639637749</v>
      </c>
      <c r="E63" s="39">
        <f t="shared" si="1"/>
        <v>3.5222258195706124E-2</v>
      </c>
    </row>
    <row r="64" spans="1:5" x14ac:dyDescent="0.35">
      <c r="A64" s="38">
        <v>41008</v>
      </c>
      <c r="B64" s="31">
        <v>5234.3999020000001</v>
      </c>
      <c r="C64" s="31">
        <v>80.722472999999994</v>
      </c>
      <c r="D64" s="39">
        <f t="shared" si="0"/>
        <v>-1.6626275456870316</v>
      </c>
      <c r="E64" s="39">
        <f t="shared" si="1"/>
        <v>1.2903622889163762E-2</v>
      </c>
    </row>
    <row r="65" spans="1:5" x14ac:dyDescent="0.35">
      <c r="A65" s="38">
        <v>41009</v>
      </c>
      <c r="B65" s="31">
        <v>5243.6000979999999</v>
      </c>
      <c r="C65" s="31">
        <v>79.827858000000006</v>
      </c>
      <c r="D65" s="39">
        <f t="shared" si="0"/>
        <v>0.1757641023278427</v>
      </c>
      <c r="E65" s="39">
        <f t="shared" si="1"/>
        <v>-1.1082601495620526E-2</v>
      </c>
    </row>
    <row r="66" spans="1:5" x14ac:dyDescent="0.35">
      <c r="A66" s="38">
        <v>41010</v>
      </c>
      <c r="B66" s="31">
        <v>5226.8500979999999</v>
      </c>
      <c r="C66" s="31">
        <v>80.053825000000003</v>
      </c>
      <c r="D66" s="39">
        <f t="shared" si="0"/>
        <v>-0.31943702202593099</v>
      </c>
      <c r="E66" s="39">
        <f t="shared" si="1"/>
        <v>2.8306784831931371E-3</v>
      </c>
    </row>
    <row r="67" spans="1:5" x14ac:dyDescent="0.35">
      <c r="A67" s="38">
        <v>41011</v>
      </c>
      <c r="B67" s="31">
        <v>5276.8500979999999</v>
      </c>
      <c r="C67" s="31">
        <v>77.946419000000006</v>
      </c>
      <c r="D67" s="39">
        <f t="shared" si="0"/>
        <v>0.95659908094804535</v>
      </c>
      <c r="E67" s="39">
        <f t="shared" si="1"/>
        <v>-2.632486330290898E-2</v>
      </c>
    </row>
    <row r="68" spans="1:5" x14ac:dyDescent="0.35">
      <c r="A68" s="38">
        <v>41012</v>
      </c>
      <c r="B68" s="31">
        <v>5207.4501950000003</v>
      </c>
      <c r="C68" s="31">
        <v>79.993865999999997</v>
      </c>
      <c r="D68" s="39">
        <f t="shared" ref="D68:D131" si="2">((B68-B67)/B67)*100</f>
        <v>-1.3151767003255044</v>
      </c>
      <c r="E68" s="39">
        <f t="shared" ref="E68:E131" si="3">((C68-C67)/C67)</f>
        <v>2.6267364508432273E-2</v>
      </c>
    </row>
    <row r="69" spans="1:5" x14ac:dyDescent="0.35">
      <c r="A69" s="38">
        <v>41015</v>
      </c>
      <c r="B69" s="31">
        <v>5226.2001950000003</v>
      </c>
      <c r="C69" s="31">
        <v>80.989929000000004</v>
      </c>
      <c r="D69" s="39">
        <f t="shared" si="2"/>
        <v>0.36006105287388157</v>
      </c>
      <c r="E69" s="39">
        <f t="shared" si="3"/>
        <v>1.245174223733613E-2</v>
      </c>
    </row>
    <row r="70" spans="1:5" x14ac:dyDescent="0.35">
      <c r="A70" s="38">
        <v>41016</v>
      </c>
      <c r="B70" s="31">
        <v>5289.7001950000003</v>
      </c>
      <c r="C70" s="31">
        <v>81.441849000000005</v>
      </c>
      <c r="D70" s="39">
        <f t="shared" si="2"/>
        <v>1.2150319090484056</v>
      </c>
      <c r="E70" s="39">
        <f t="shared" si="3"/>
        <v>5.5799530334197621E-3</v>
      </c>
    </row>
    <row r="71" spans="1:5" x14ac:dyDescent="0.35">
      <c r="A71" s="38">
        <v>41017</v>
      </c>
      <c r="B71" s="31">
        <v>5300</v>
      </c>
      <c r="C71" s="31">
        <v>81.598647999999997</v>
      </c>
      <c r="D71" s="39">
        <f t="shared" si="2"/>
        <v>0.19471434335230128</v>
      </c>
      <c r="E71" s="39">
        <f t="shared" si="3"/>
        <v>1.9252878210070151E-3</v>
      </c>
    </row>
    <row r="72" spans="1:5" x14ac:dyDescent="0.35">
      <c r="A72" s="38">
        <v>41018</v>
      </c>
      <c r="B72" s="31">
        <v>5332.3999020000001</v>
      </c>
      <c r="C72" s="31">
        <v>82.018271999999996</v>
      </c>
      <c r="D72" s="39">
        <f t="shared" si="2"/>
        <v>0.61131890566037939</v>
      </c>
      <c r="E72" s="39">
        <f t="shared" si="3"/>
        <v>5.1425361851583484E-3</v>
      </c>
    </row>
    <row r="73" spans="1:5" x14ac:dyDescent="0.35">
      <c r="A73" s="38">
        <v>41019</v>
      </c>
      <c r="B73" s="31">
        <v>5290.8500979999999</v>
      </c>
      <c r="C73" s="31">
        <v>82.294974999999994</v>
      </c>
      <c r="D73" s="39">
        <f t="shared" si="2"/>
        <v>-0.77919519847744945</v>
      </c>
      <c r="E73" s="39">
        <f t="shared" si="3"/>
        <v>3.3736750757196849E-3</v>
      </c>
    </row>
    <row r="74" spans="1:5" x14ac:dyDescent="0.35">
      <c r="A74" s="38">
        <v>41022</v>
      </c>
      <c r="B74" s="31">
        <v>5200.6000979999999</v>
      </c>
      <c r="C74" s="31">
        <v>82.276527000000002</v>
      </c>
      <c r="D74" s="39">
        <f t="shared" si="2"/>
        <v>-1.7057750329028505</v>
      </c>
      <c r="E74" s="39">
        <f t="shared" si="3"/>
        <v>-2.2416921567801982E-4</v>
      </c>
    </row>
    <row r="75" spans="1:5" x14ac:dyDescent="0.35">
      <c r="A75" s="38">
        <v>41023</v>
      </c>
      <c r="B75" s="31">
        <v>5222.6499020000001</v>
      </c>
      <c r="C75" s="31">
        <v>80.155281000000002</v>
      </c>
      <c r="D75" s="39">
        <f t="shared" si="2"/>
        <v>0.42398576288301693</v>
      </c>
      <c r="E75" s="39">
        <f t="shared" si="3"/>
        <v>-2.5781909827088341E-2</v>
      </c>
    </row>
    <row r="76" spans="1:5" x14ac:dyDescent="0.35">
      <c r="A76" s="38">
        <v>41024</v>
      </c>
      <c r="B76" s="31">
        <v>5202</v>
      </c>
      <c r="C76" s="31">
        <v>78.296890000000005</v>
      </c>
      <c r="D76" s="39">
        <f t="shared" si="2"/>
        <v>-0.39539127430487514</v>
      </c>
      <c r="E76" s="39">
        <f t="shared" si="3"/>
        <v>-2.3184885347728959E-2</v>
      </c>
    </row>
    <row r="77" spans="1:5" x14ac:dyDescent="0.35">
      <c r="A77" s="38">
        <v>41025</v>
      </c>
      <c r="B77" s="31">
        <v>5189</v>
      </c>
      <c r="C77" s="31">
        <v>78.347617999999997</v>
      </c>
      <c r="D77" s="39">
        <f t="shared" si="2"/>
        <v>-0.2499038831218762</v>
      </c>
      <c r="E77" s="39">
        <f t="shared" si="3"/>
        <v>6.4789291119982323E-4</v>
      </c>
    </row>
    <row r="78" spans="1:5" x14ac:dyDescent="0.35">
      <c r="A78" s="38">
        <v>41026</v>
      </c>
      <c r="B78" s="31">
        <v>5190.6000979999999</v>
      </c>
      <c r="C78" s="31">
        <v>77.586723000000006</v>
      </c>
      <c r="D78" s="39">
        <f t="shared" si="2"/>
        <v>3.0836346116783372E-2</v>
      </c>
      <c r="E78" s="39">
        <f t="shared" si="3"/>
        <v>-9.7117821756877252E-3</v>
      </c>
    </row>
    <row r="79" spans="1:5" x14ac:dyDescent="0.35">
      <c r="A79" s="38">
        <v>41029</v>
      </c>
      <c r="B79" s="31">
        <v>5248.1499020000001</v>
      </c>
      <c r="C79" s="31">
        <v>79.615746000000001</v>
      </c>
      <c r="D79" s="39">
        <f t="shared" si="2"/>
        <v>1.1087312240096256</v>
      </c>
      <c r="E79" s="39">
        <f t="shared" si="3"/>
        <v>2.6151678039037618E-2</v>
      </c>
    </row>
    <row r="80" spans="1:5" x14ac:dyDescent="0.35">
      <c r="A80" s="38">
        <v>41031</v>
      </c>
      <c r="B80" s="31">
        <v>5239.1499020000001</v>
      </c>
      <c r="C80" s="31">
        <v>80.588745000000003</v>
      </c>
      <c r="D80" s="39">
        <f t="shared" si="2"/>
        <v>-0.17148900408828299</v>
      </c>
      <c r="E80" s="39">
        <f t="shared" si="3"/>
        <v>1.2221188004694466E-2</v>
      </c>
    </row>
    <row r="81" spans="1:5" x14ac:dyDescent="0.35">
      <c r="A81" s="38">
        <v>41032</v>
      </c>
      <c r="B81" s="31">
        <v>5188.3999020000001</v>
      </c>
      <c r="C81" s="31">
        <v>82.041336000000001</v>
      </c>
      <c r="D81" s="39">
        <f t="shared" si="2"/>
        <v>-0.96866859985484721</v>
      </c>
      <c r="E81" s="39">
        <f t="shared" si="3"/>
        <v>1.802473782163996E-2</v>
      </c>
    </row>
    <row r="82" spans="1:5" x14ac:dyDescent="0.35">
      <c r="A82" s="38">
        <v>41033</v>
      </c>
      <c r="B82" s="31">
        <v>5086.8500979999999</v>
      </c>
      <c r="C82" s="31">
        <v>80.667136999999997</v>
      </c>
      <c r="D82" s="39">
        <f t="shared" si="2"/>
        <v>-1.957247049535547</v>
      </c>
      <c r="E82" s="39">
        <f t="shared" si="3"/>
        <v>-1.6750080715409173E-2</v>
      </c>
    </row>
    <row r="83" spans="1:5" x14ac:dyDescent="0.35">
      <c r="A83" s="38">
        <v>41036</v>
      </c>
      <c r="B83" s="31">
        <v>5114.1499020000001</v>
      </c>
      <c r="C83" s="31">
        <v>78.010970999999998</v>
      </c>
      <c r="D83" s="39">
        <f t="shared" si="2"/>
        <v>0.53667404138238128</v>
      </c>
      <c r="E83" s="39">
        <f t="shared" si="3"/>
        <v>-3.2927485699659816E-2</v>
      </c>
    </row>
    <row r="84" spans="1:5" x14ac:dyDescent="0.35">
      <c r="A84" s="38">
        <v>41037</v>
      </c>
      <c r="B84" s="31">
        <v>4999.9501950000003</v>
      </c>
      <c r="C84" s="31">
        <v>82.433304000000007</v>
      </c>
      <c r="D84" s="39">
        <f t="shared" si="2"/>
        <v>-2.2330144635639146</v>
      </c>
      <c r="E84" s="39">
        <f t="shared" si="3"/>
        <v>5.6688603452968292E-2</v>
      </c>
    </row>
    <row r="85" spans="1:5" x14ac:dyDescent="0.35">
      <c r="A85" s="38">
        <v>41038</v>
      </c>
      <c r="B85" s="31">
        <v>4974.7998049999997</v>
      </c>
      <c r="C85" s="31">
        <v>81.068320999999997</v>
      </c>
      <c r="D85" s="39">
        <f t="shared" si="2"/>
        <v>-0.50301281051061941</v>
      </c>
      <c r="E85" s="39">
        <f t="shared" si="3"/>
        <v>-1.6558635087585587E-2</v>
      </c>
    </row>
    <row r="86" spans="1:5" x14ac:dyDescent="0.35">
      <c r="A86" s="38">
        <v>41039</v>
      </c>
      <c r="B86" s="31">
        <v>4965.7001950000003</v>
      </c>
      <c r="C86" s="31">
        <v>78.933250000000001</v>
      </c>
      <c r="D86" s="39">
        <f t="shared" si="2"/>
        <v>-0.18291409416824367</v>
      </c>
      <c r="E86" s="39">
        <f t="shared" si="3"/>
        <v>-2.6336687051900291E-2</v>
      </c>
    </row>
    <row r="87" spans="1:5" x14ac:dyDescent="0.35">
      <c r="A87" s="38">
        <v>41040</v>
      </c>
      <c r="B87" s="31">
        <v>4928.8999020000001</v>
      </c>
      <c r="C87" s="31">
        <v>79.131538000000006</v>
      </c>
      <c r="D87" s="39">
        <f t="shared" si="2"/>
        <v>-0.74108970648398631</v>
      </c>
      <c r="E87" s="39">
        <f t="shared" si="3"/>
        <v>2.5120972467243541E-3</v>
      </c>
    </row>
    <row r="88" spans="1:5" x14ac:dyDescent="0.35">
      <c r="A88" s="38">
        <v>41043</v>
      </c>
      <c r="B88" s="31">
        <v>4907.7998049999997</v>
      </c>
      <c r="C88" s="31">
        <v>79.237601999999995</v>
      </c>
      <c r="D88" s="39">
        <f t="shared" si="2"/>
        <v>-0.42808937936513319</v>
      </c>
      <c r="E88" s="39">
        <f t="shared" si="3"/>
        <v>1.3403505439258526E-3</v>
      </c>
    </row>
    <row r="89" spans="1:5" x14ac:dyDescent="0.35">
      <c r="A89" s="38">
        <v>41044</v>
      </c>
      <c r="B89" s="31">
        <v>4942.7998049999997</v>
      </c>
      <c r="C89" s="31">
        <v>78.628906000000001</v>
      </c>
      <c r="D89" s="39">
        <f t="shared" si="2"/>
        <v>0.71315052346557561</v>
      </c>
      <c r="E89" s="39">
        <f t="shared" si="3"/>
        <v>-7.6819083949561575E-3</v>
      </c>
    </row>
    <row r="90" spans="1:5" x14ac:dyDescent="0.35">
      <c r="A90" s="38">
        <v>41045</v>
      </c>
      <c r="B90" s="31">
        <v>4858.25</v>
      </c>
      <c r="C90" s="31">
        <v>80.800872999999996</v>
      </c>
      <c r="D90" s="39">
        <f t="shared" si="2"/>
        <v>-1.710565030662812</v>
      </c>
      <c r="E90" s="39">
        <f t="shared" si="3"/>
        <v>2.7623009278546939E-2</v>
      </c>
    </row>
    <row r="91" spans="1:5" x14ac:dyDescent="0.35">
      <c r="A91" s="38">
        <v>41046</v>
      </c>
      <c r="B91" s="31">
        <v>4870.2001950000003</v>
      </c>
      <c r="C91" s="31">
        <v>78.421386999999996</v>
      </c>
      <c r="D91" s="39">
        <f t="shared" si="2"/>
        <v>0.2459773581022045</v>
      </c>
      <c r="E91" s="39">
        <f t="shared" si="3"/>
        <v>-2.944876598053588E-2</v>
      </c>
    </row>
    <row r="92" spans="1:5" x14ac:dyDescent="0.35">
      <c r="A92" s="38">
        <v>41047</v>
      </c>
      <c r="B92" s="31">
        <v>4891.4501950000003</v>
      </c>
      <c r="C92" s="31">
        <v>79.33905</v>
      </c>
      <c r="D92" s="39">
        <f t="shared" si="2"/>
        <v>0.4363270327535273</v>
      </c>
      <c r="E92" s="39">
        <f t="shared" si="3"/>
        <v>1.170169305982824E-2</v>
      </c>
    </row>
    <row r="93" spans="1:5" x14ac:dyDescent="0.35">
      <c r="A93" s="38">
        <v>41051</v>
      </c>
      <c r="B93" s="31">
        <v>4860.5</v>
      </c>
      <c r="C93" s="31">
        <v>79.265281999999999</v>
      </c>
      <c r="D93" s="39">
        <f t="shared" si="2"/>
        <v>-0.63274067538574508</v>
      </c>
      <c r="E93" s="39">
        <f t="shared" si="3"/>
        <v>-9.2978174051745223E-4</v>
      </c>
    </row>
    <row r="94" spans="1:5" x14ac:dyDescent="0.35">
      <c r="A94" s="38">
        <v>41052</v>
      </c>
      <c r="B94" s="31">
        <v>4835.6499020000001</v>
      </c>
      <c r="C94" s="31">
        <v>79.445137000000003</v>
      </c>
      <c r="D94" s="39">
        <f t="shared" si="2"/>
        <v>-0.51126628947638897</v>
      </c>
      <c r="E94" s="39">
        <f t="shared" si="3"/>
        <v>2.2690261797088341E-3</v>
      </c>
    </row>
    <row r="95" spans="1:5" x14ac:dyDescent="0.35">
      <c r="A95" s="38">
        <v>41053</v>
      </c>
      <c r="B95" s="31">
        <v>4921.3999020000001</v>
      </c>
      <c r="C95" s="31">
        <v>78.190819000000005</v>
      </c>
      <c r="D95" s="39">
        <f t="shared" si="2"/>
        <v>1.7732880117010588</v>
      </c>
      <c r="E95" s="39">
        <f t="shared" si="3"/>
        <v>-1.5788480546015015E-2</v>
      </c>
    </row>
    <row r="96" spans="1:5" x14ac:dyDescent="0.35">
      <c r="A96" s="38">
        <v>41054</v>
      </c>
      <c r="B96" s="31">
        <v>4920.3999020000001</v>
      </c>
      <c r="C96" s="31">
        <v>78.541290000000004</v>
      </c>
      <c r="D96" s="39">
        <f t="shared" si="2"/>
        <v>-2.0319421707502606E-2</v>
      </c>
      <c r="E96" s="39">
        <f t="shared" si="3"/>
        <v>4.4822525775052805E-3</v>
      </c>
    </row>
    <row r="97" spans="1:5" x14ac:dyDescent="0.35">
      <c r="A97" s="38">
        <v>41057</v>
      </c>
      <c r="B97" s="31">
        <v>4985.6499020000001</v>
      </c>
      <c r="C97" s="31">
        <v>78.121657999999996</v>
      </c>
      <c r="D97" s="39">
        <f t="shared" si="2"/>
        <v>1.326111724648189</v>
      </c>
      <c r="E97" s="39">
        <f t="shared" si="3"/>
        <v>-5.3428203178227289E-3</v>
      </c>
    </row>
    <row r="98" spans="1:5" x14ac:dyDescent="0.35">
      <c r="A98" s="38">
        <v>41058</v>
      </c>
      <c r="B98" s="31">
        <v>4990.1000979999999</v>
      </c>
      <c r="C98" s="31">
        <v>77.835753999999994</v>
      </c>
      <c r="D98" s="39">
        <f t="shared" si="2"/>
        <v>8.9260098231417645E-2</v>
      </c>
      <c r="E98" s="39">
        <f t="shared" si="3"/>
        <v>-3.6597277543700133E-3</v>
      </c>
    </row>
    <row r="99" spans="1:5" x14ac:dyDescent="0.35">
      <c r="A99" s="38">
        <v>41059</v>
      </c>
      <c r="B99" s="31">
        <v>4950.75</v>
      </c>
      <c r="C99" s="31">
        <v>77.678962999999996</v>
      </c>
      <c r="D99" s="39">
        <f t="shared" si="2"/>
        <v>-0.78856329987791529</v>
      </c>
      <c r="E99" s="39">
        <f t="shared" si="3"/>
        <v>-2.0143827475481045E-3</v>
      </c>
    </row>
    <row r="100" spans="1:5" x14ac:dyDescent="0.35">
      <c r="A100" s="38">
        <v>41060</v>
      </c>
      <c r="B100" s="31">
        <v>4924.25</v>
      </c>
      <c r="C100" s="31">
        <v>78.310715000000002</v>
      </c>
      <c r="D100" s="39">
        <f t="shared" si="2"/>
        <v>-0.53527243346967635</v>
      </c>
      <c r="E100" s="39">
        <f t="shared" si="3"/>
        <v>8.1328583132605145E-3</v>
      </c>
    </row>
    <row r="101" spans="1:5" x14ac:dyDescent="0.35">
      <c r="A101" s="38">
        <v>41061</v>
      </c>
      <c r="B101" s="31">
        <v>4841.6000979999999</v>
      </c>
      <c r="C101" s="31">
        <v>78.338379000000003</v>
      </c>
      <c r="D101" s="39">
        <f t="shared" si="2"/>
        <v>-1.6784261968827763</v>
      </c>
      <c r="E101" s="39">
        <f t="shared" si="3"/>
        <v>3.5325944859527158E-4</v>
      </c>
    </row>
    <row r="102" spans="1:5" x14ac:dyDescent="0.35">
      <c r="A102" s="38">
        <v>41064</v>
      </c>
      <c r="B102" s="31">
        <v>4848.1499020000001</v>
      </c>
      <c r="C102" s="31">
        <v>77.946419000000006</v>
      </c>
      <c r="D102" s="39">
        <f t="shared" si="2"/>
        <v>0.13528180492861974</v>
      </c>
      <c r="E102" s="39">
        <f t="shared" si="3"/>
        <v>-5.0034223965752141E-3</v>
      </c>
    </row>
    <row r="103" spans="1:5" x14ac:dyDescent="0.35">
      <c r="A103" s="38">
        <v>41065</v>
      </c>
      <c r="B103" s="31">
        <v>4863.2998049999997</v>
      </c>
      <c r="C103" s="31">
        <v>78.140090999999998</v>
      </c>
      <c r="D103" s="39">
        <f t="shared" si="2"/>
        <v>0.31248833691692934</v>
      </c>
      <c r="E103" s="39">
        <f t="shared" si="3"/>
        <v>2.4846811756675091E-3</v>
      </c>
    </row>
    <row r="104" spans="1:5" x14ac:dyDescent="0.35">
      <c r="A104" s="38">
        <v>41066</v>
      </c>
      <c r="B104" s="31">
        <v>4997.1000979999999</v>
      </c>
      <c r="C104" s="31">
        <v>78.273826999999997</v>
      </c>
      <c r="D104" s="39">
        <f t="shared" si="2"/>
        <v>2.7512244435853828</v>
      </c>
      <c r="E104" s="39">
        <f t="shared" si="3"/>
        <v>1.7114902003377366E-3</v>
      </c>
    </row>
    <row r="105" spans="1:5" x14ac:dyDescent="0.35">
      <c r="A105" s="38">
        <v>41067</v>
      </c>
      <c r="B105" s="31">
        <v>5049.6499020000001</v>
      </c>
      <c r="C105" s="31">
        <v>78.661179000000004</v>
      </c>
      <c r="D105" s="39">
        <f t="shared" si="2"/>
        <v>1.0516059908632276</v>
      </c>
      <c r="E105" s="39">
        <f t="shared" si="3"/>
        <v>4.9486784388350791E-3</v>
      </c>
    </row>
    <row r="106" spans="1:5" x14ac:dyDescent="0.35">
      <c r="A106" s="38">
        <v>41068</v>
      </c>
      <c r="B106" s="31">
        <v>5068.3500979999999</v>
      </c>
      <c r="C106" s="31">
        <v>78.817963000000006</v>
      </c>
      <c r="D106" s="39">
        <f t="shared" si="2"/>
        <v>0.37032658427653065</v>
      </c>
      <c r="E106" s="39">
        <f t="shared" si="3"/>
        <v>1.9931559886739278E-3</v>
      </c>
    </row>
    <row r="107" spans="1:5" x14ac:dyDescent="0.35">
      <c r="A107" s="38">
        <v>41071</v>
      </c>
      <c r="B107" s="31">
        <v>5054.1000979999999</v>
      </c>
      <c r="C107" s="31">
        <v>79.435897999999995</v>
      </c>
      <c r="D107" s="39">
        <f t="shared" si="2"/>
        <v>-0.28115658398623911</v>
      </c>
      <c r="E107" s="39">
        <f t="shared" si="3"/>
        <v>7.8400275328098564E-3</v>
      </c>
    </row>
    <row r="108" spans="1:5" x14ac:dyDescent="0.35">
      <c r="A108" s="38">
        <v>41072</v>
      </c>
      <c r="B108" s="31">
        <v>5115.8999020000001</v>
      </c>
      <c r="C108" s="31">
        <v>80.242881999999994</v>
      </c>
      <c r="D108" s="39">
        <f t="shared" si="2"/>
        <v>1.2227657308262561</v>
      </c>
      <c r="E108" s="39">
        <f t="shared" si="3"/>
        <v>1.0158933433345211E-2</v>
      </c>
    </row>
    <row r="109" spans="1:5" x14ac:dyDescent="0.35">
      <c r="A109" s="38">
        <v>41073</v>
      </c>
      <c r="B109" s="31">
        <v>5121.4501950000003</v>
      </c>
      <c r="C109" s="31">
        <v>81.045280000000005</v>
      </c>
      <c r="D109" s="39">
        <f t="shared" si="2"/>
        <v>0.10849103982332448</v>
      </c>
      <c r="E109" s="39">
        <f t="shared" si="3"/>
        <v>9.9996159160884932E-3</v>
      </c>
    </row>
    <row r="110" spans="1:5" x14ac:dyDescent="0.35">
      <c r="A110" s="38">
        <v>41074</v>
      </c>
      <c r="B110" s="31">
        <v>5054.75</v>
      </c>
      <c r="C110" s="31">
        <v>80.925385000000006</v>
      </c>
      <c r="D110" s="39">
        <f t="shared" si="2"/>
        <v>-1.3023692989364382</v>
      </c>
      <c r="E110" s="39">
        <f t="shared" si="3"/>
        <v>-1.4793582056845216E-3</v>
      </c>
    </row>
    <row r="111" spans="1:5" x14ac:dyDescent="0.35">
      <c r="A111" s="38">
        <v>41075</v>
      </c>
      <c r="B111" s="31">
        <v>5139.0498049999997</v>
      </c>
      <c r="C111" s="31">
        <v>80.242881999999994</v>
      </c>
      <c r="D111" s="39">
        <f t="shared" si="2"/>
        <v>1.6677344082298757</v>
      </c>
      <c r="E111" s="39">
        <f t="shared" si="3"/>
        <v>-8.4337318877137392E-3</v>
      </c>
    </row>
    <row r="112" spans="1:5" x14ac:dyDescent="0.35">
      <c r="A112" s="38">
        <v>41078</v>
      </c>
      <c r="B112" s="31">
        <v>5064.25</v>
      </c>
      <c r="C112" s="31">
        <v>82.184296000000003</v>
      </c>
      <c r="D112" s="39">
        <f t="shared" si="2"/>
        <v>-1.4555181957416281</v>
      </c>
      <c r="E112" s="39">
        <f t="shared" si="3"/>
        <v>2.4194220740974992E-2</v>
      </c>
    </row>
    <row r="113" spans="1:5" x14ac:dyDescent="0.35">
      <c r="A113" s="38">
        <v>41079</v>
      </c>
      <c r="B113" s="31">
        <v>5103.8500979999999</v>
      </c>
      <c r="C113" s="31">
        <v>79.491225999999997</v>
      </c>
      <c r="D113" s="39">
        <f t="shared" si="2"/>
        <v>0.78195385298908804</v>
      </c>
      <c r="E113" s="39">
        <f t="shared" si="3"/>
        <v>-3.2768669089773619E-2</v>
      </c>
    </row>
    <row r="114" spans="1:5" x14ac:dyDescent="0.35">
      <c r="A114" s="38">
        <v>41080</v>
      </c>
      <c r="B114" s="31">
        <v>5120.5498049999997</v>
      </c>
      <c r="C114" s="31">
        <v>79.523505999999998</v>
      </c>
      <c r="D114" s="39">
        <f t="shared" si="2"/>
        <v>0.32719822642408181</v>
      </c>
      <c r="E114" s="39">
        <f t="shared" si="3"/>
        <v>4.0608255306063699E-4</v>
      </c>
    </row>
    <row r="115" spans="1:5" x14ac:dyDescent="0.35">
      <c r="A115" s="38">
        <v>41081</v>
      </c>
      <c r="B115" s="31">
        <v>5165</v>
      </c>
      <c r="C115" s="31">
        <v>79.546576999999999</v>
      </c>
      <c r="D115" s="39">
        <f t="shared" si="2"/>
        <v>0.86807465394822669</v>
      </c>
      <c r="E115" s="39">
        <f t="shared" si="3"/>
        <v>2.9011547856053552E-4</v>
      </c>
    </row>
    <row r="116" spans="1:5" x14ac:dyDescent="0.35">
      <c r="A116" s="38">
        <v>41082</v>
      </c>
      <c r="B116" s="31">
        <v>5146.0498049999997</v>
      </c>
      <c r="C116" s="31">
        <v>80.418120999999999</v>
      </c>
      <c r="D116" s="39">
        <f t="shared" si="2"/>
        <v>-0.36689632139400485</v>
      </c>
      <c r="E116" s="39">
        <f t="shared" si="3"/>
        <v>1.0956398538682565E-2</v>
      </c>
    </row>
    <row r="117" spans="1:5" x14ac:dyDescent="0.35">
      <c r="A117" s="38">
        <v>41085</v>
      </c>
      <c r="B117" s="31">
        <v>5114.6499020000001</v>
      </c>
      <c r="C117" s="31">
        <v>80.201385000000002</v>
      </c>
      <c r="D117" s="39">
        <f t="shared" si="2"/>
        <v>-0.61017487567824935</v>
      </c>
      <c r="E117" s="39">
        <f t="shared" si="3"/>
        <v>-2.695113953234463E-3</v>
      </c>
    </row>
    <row r="118" spans="1:5" x14ac:dyDescent="0.35">
      <c r="A118" s="38">
        <v>41086</v>
      </c>
      <c r="B118" s="31">
        <v>5120.7998049999997</v>
      </c>
      <c r="C118" s="31">
        <v>80.514977000000002</v>
      </c>
      <c r="D118" s="39">
        <f t="shared" si="2"/>
        <v>0.12024093765625524</v>
      </c>
      <c r="E118" s="39">
        <f t="shared" si="3"/>
        <v>3.9100571642247811E-3</v>
      </c>
    </row>
    <row r="119" spans="1:5" x14ac:dyDescent="0.35">
      <c r="A119" s="38">
        <v>41087</v>
      </c>
      <c r="B119" s="31">
        <v>5141.8999020000001</v>
      </c>
      <c r="C119" s="31">
        <v>80.653296999999995</v>
      </c>
      <c r="D119" s="39">
        <f t="shared" si="2"/>
        <v>0.41204690289587415</v>
      </c>
      <c r="E119" s="39">
        <f t="shared" si="3"/>
        <v>1.7179412471296255E-3</v>
      </c>
    </row>
    <row r="120" spans="1:5" x14ac:dyDescent="0.35">
      <c r="A120" s="38">
        <v>41088</v>
      </c>
      <c r="B120" s="31">
        <v>5149.1499020000001</v>
      </c>
      <c r="C120" s="31">
        <v>80.805481</v>
      </c>
      <c r="D120" s="39">
        <f t="shared" si="2"/>
        <v>0.14099846629025256</v>
      </c>
      <c r="E120" s="39">
        <f t="shared" si="3"/>
        <v>1.8868912451279634E-3</v>
      </c>
    </row>
    <row r="121" spans="1:5" x14ac:dyDescent="0.35">
      <c r="A121" s="38">
        <v>41089</v>
      </c>
      <c r="B121" s="31">
        <v>5278.8999020000001</v>
      </c>
      <c r="C121" s="31">
        <v>83.295615999999995</v>
      </c>
      <c r="D121" s="39">
        <f t="shared" si="2"/>
        <v>2.5198334185144491</v>
      </c>
      <c r="E121" s="39">
        <f t="shared" si="3"/>
        <v>3.081641206986931E-2</v>
      </c>
    </row>
    <row r="122" spans="1:5" x14ac:dyDescent="0.35">
      <c r="A122" s="38">
        <v>41092</v>
      </c>
      <c r="B122" s="31">
        <v>5278.6000979999999</v>
      </c>
      <c r="C122" s="31">
        <v>84.153373999999999</v>
      </c>
      <c r="D122" s="39">
        <f t="shared" si="2"/>
        <v>-5.6792893513028389E-3</v>
      </c>
      <c r="E122" s="39">
        <f t="shared" si="3"/>
        <v>1.0297756847131115E-2</v>
      </c>
    </row>
    <row r="123" spans="1:5" x14ac:dyDescent="0.35">
      <c r="A123" s="38">
        <v>41093</v>
      </c>
      <c r="B123" s="31">
        <v>5287.9501950000003</v>
      </c>
      <c r="C123" s="31">
        <v>83.789055000000005</v>
      </c>
      <c r="D123" s="39">
        <f t="shared" si="2"/>
        <v>0.17713213402059197</v>
      </c>
      <c r="E123" s="39">
        <f t="shared" si="3"/>
        <v>-4.3292263005401867E-3</v>
      </c>
    </row>
    <row r="124" spans="1:5" x14ac:dyDescent="0.35">
      <c r="A124" s="38">
        <v>41094</v>
      </c>
      <c r="B124" s="31">
        <v>5302.5498049999997</v>
      </c>
      <c r="C124" s="31">
        <v>86.394485000000003</v>
      </c>
      <c r="D124" s="39">
        <f t="shared" si="2"/>
        <v>0.27609204817783461</v>
      </c>
      <c r="E124" s="39">
        <f t="shared" si="3"/>
        <v>3.1095111408047247E-2</v>
      </c>
    </row>
    <row r="125" spans="1:5" x14ac:dyDescent="0.35">
      <c r="A125" s="38">
        <v>41095</v>
      </c>
      <c r="B125" s="31">
        <v>5327.2998049999997</v>
      </c>
      <c r="C125" s="31">
        <v>84.715950000000007</v>
      </c>
      <c r="D125" s="39">
        <f t="shared" si="2"/>
        <v>0.46675657768762813</v>
      </c>
      <c r="E125" s="39">
        <f t="shared" si="3"/>
        <v>-1.9428728581459758E-2</v>
      </c>
    </row>
    <row r="126" spans="1:5" x14ac:dyDescent="0.35">
      <c r="A126" s="38">
        <v>41096</v>
      </c>
      <c r="B126" s="31">
        <v>5316.9501950000003</v>
      </c>
      <c r="C126" s="31">
        <v>84.715941999999998</v>
      </c>
      <c r="D126" s="39">
        <f t="shared" si="2"/>
        <v>-0.19427496816089745</v>
      </c>
      <c r="E126" s="39">
        <f t="shared" si="3"/>
        <v>-9.4433220759770157E-8</v>
      </c>
    </row>
    <row r="127" spans="1:5" x14ac:dyDescent="0.35">
      <c r="A127" s="38">
        <v>41099</v>
      </c>
      <c r="B127" s="31">
        <v>5275.1499020000001</v>
      </c>
      <c r="C127" s="31">
        <v>84.80941</v>
      </c>
      <c r="D127" s="39">
        <f t="shared" si="2"/>
        <v>-0.78617048245644205</v>
      </c>
      <c r="E127" s="39">
        <f t="shared" si="3"/>
        <v>1.1033106378018135E-3</v>
      </c>
    </row>
    <row r="128" spans="1:5" x14ac:dyDescent="0.35">
      <c r="A128" s="38">
        <v>41100</v>
      </c>
      <c r="B128" s="31">
        <v>5345.3500979999999</v>
      </c>
      <c r="C128" s="31">
        <v>85.225243000000006</v>
      </c>
      <c r="D128" s="39">
        <f t="shared" si="2"/>
        <v>1.3307715857208977</v>
      </c>
      <c r="E128" s="39">
        <f t="shared" si="3"/>
        <v>4.9031469503208001E-3</v>
      </c>
    </row>
    <row r="129" spans="1:5" x14ac:dyDescent="0.35">
      <c r="A129" s="38">
        <v>41101</v>
      </c>
      <c r="B129" s="31">
        <v>5306.2998049999997</v>
      </c>
      <c r="C129" s="31">
        <v>86.575569000000002</v>
      </c>
      <c r="D129" s="39">
        <f t="shared" si="2"/>
        <v>-0.73054696669187635</v>
      </c>
      <c r="E129" s="39">
        <f t="shared" si="3"/>
        <v>1.584420240374082E-2</v>
      </c>
    </row>
    <row r="130" spans="1:5" x14ac:dyDescent="0.35">
      <c r="A130" s="38">
        <v>41102</v>
      </c>
      <c r="B130" s="31">
        <v>5235.25</v>
      </c>
      <c r="C130" s="31">
        <v>87.757705999999999</v>
      </c>
      <c r="D130" s="39">
        <f t="shared" si="2"/>
        <v>-1.3389708009534462</v>
      </c>
      <c r="E130" s="39">
        <f t="shared" si="3"/>
        <v>1.3654394809695068E-2</v>
      </c>
    </row>
    <row r="131" spans="1:5" x14ac:dyDescent="0.35">
      <c r="A131" s="38">
        <v>41103</v>
      </c>
      <c r="B131" s="31">
        <v>5227.25</v>
      </c>
      <c r="C131" s="31">
        <v>89.836945</v>
      </c>
      <c r="D131" s="39">
        <f t="shared" si="2"/>
        <v>-0.15281027649109402</v>
      </c>
      <c r="E131" s="39">
        <f t="shared" si="3"/>
        <v>2.3692950679453737E-2</v>
      </c>
    </row>
    <row r="132" spans="1:5" x14ac:dyDescent="0.35">
      <c r="A132" s="38">
        <v>41106</v>
      </c>
      <c r="B132" s="31">
        <v>5197.25</v>
      </c>
      <c r="C132" s="31">
        <v>90.285499999999999</v>
      </c>
      <c r="D132" s="39">
        <f t="shared" ref="D132:D195" si="4">((B132-B131)/B131)*100</f>
        <v>-0.573915538763212</v>
      </c>
      <c r="E132" s="39">
        <f t="shared" ref="E132:E195" si="5">((C132-C131)/C131)</f>
        <v>4.9929903560277889E-3</v>
      </c>
    </row>
    <row r="133" spans="1:5" x14ac:dyDescent="0.35">
      <c r="A133" s="38">
        <v>41107</v>
      </c>
      <c r="B133" s="31">
        <v>5192.8500979999999</v>
      </c>
      <c r="C133" s="31">
        <v>90.014488</v>
      </c>
      <c r="D133" s="39">
        <f t="shared" si="4"/>
        <v>-8.4658271201118115E-2</v>
      </c>
      <c r="E133" s="39">
        <f t="shared" si="5"/>
        <v>-3.0017223142143412E-3</v>
      </c>
    </row>
    <row r="134" spans="1:5" x14ac:dyDescent="0.35">
      <c r="A134" s="38">
        <v>41108</v>
      </c>
      <c r="B134" s="31">
        <v>5216.2998049999997</v>
      </c>
      <c r="C134" s="31">
        <v>90.715346999999994</v>
      </c>
      <c r="D134" s="39">
        <f t="shared" si="4"/>
        <v>0.45157681345416267</v>
      </c>
      <c r="E134" s="39">
        <f t="shared" si="5"/>
        <v>7.7860688381629645E-3</v>
      </c>
    </row>
    <row r="135" spans="1:5" x14ac:dyDescent="0.35">
      <c r="A135" s="38">
        <v>41109</v>
      </c>
      <c r="B135" s="31">
        <v>5242.7001950000003</v>
      </c>
      <c r="C135" s="31">
        <v>92.299316000000005</v>
      </c>
      <c r="D135" s="39">
        <f t="shared" si="4"/>
        <v>0.50611335595962159</v>
      </c>
      <c r="E135" s="39">
        <f t="shared" si="5"/>
        <v>1.7460871312105664E-2</v>
      </c>
    </row>
    <row r="136" spans="1:5" x14ac:dyDescent="0.35">
      <c r="A136" s="38">
        <v>41110</v>
      </c>
      <c r="B136" s="31">
        <v>5205.1000979999999</v>
      </c>
      <c r="C136" s="31">
        <v>95.303687999999994</v>
      </c>
      <c r="D136" s="39">
        <f t="shared" si="4"/>
        <v>-0.71718953213956294</v>
      </c>
      <c r="E136" s="39">
        <f t="shared" si="5"/>
        <v>3.2550317057604083E-2</v>
      </c>
    </row>
    <row r="137" spans="1:5" x14ac:dyDescent="0.35">
      <c r="A137" s="38">
        <v>41113</v>
      </c>
      <c r="B137" s="31">
        <v>5117.9501950000003</v>
      </c>
      <c r="C137" s="31">
        <v>94.186965999999998</v>
      </c>
      <c r="D137" s="39">
        <f t="shared" si="4"/>
        <v>-1.6743175224139473</v>
      </c>
      <c r="E137" s="39">
        <f t="shared" si="5"/>
        <v>-1.1717510869044184E-2</v>
      </c>
    </row>
    <row r="138" spans="1:5" x14ac:dyDescent="0.35">
      <c r="A138" s="38">
        <v>41114</v>
      </c>
      <c r="B138" s="31">
        <v>5128.2001950000003</v>
      </c>
      <c r="C138" s="31">
        <v>98.555701999999997</v>
      </c>
      <c r="D138" s="39">
        <f t="shared" si="4"/>
        <v>0.20027549330225553</v>
      </c>
      <c r="E138" s="39">
        <f t="shared" si="5"/>
        <v>4.6383657798256275E-2</v>
      </c>
    </row>
    <row r="139" spans="1:5" x14ac:dyDescent="0.35">
      <c r="A139" s="38">
        <v>41115</v>
      </c>
      <c r="B139" s="31">
        <v>5109.6000979999999</v>
      </c>
      <c r="C139" s="31">
        <v>100.924629</v>
      </c>
      <c r="D139" s="39">
        <f t="shared" si="4"/>
        <v>-0.36270224041049665</v>
      </c>
      <c r="E139" s="39">
        <f t="shared" si="5"/>
        <v>2.4036427643729832E-2</v>
      </c>
    </row>
    <row r="140" spans="1:5" x14ac:dyDescent="0.35">
      <c r="A140" s="38">
        <v>41116</v>
      </c>
      <c r="B140" s="31">
        <v>5043</v>
      </c>
      <c r="C140" s="31">
        <v>99.920051999999998</v>
      </c>
      <c r="D140" s="39">
        <f t="shared" si="4"/>
        <v>-1.3034307327899988</v>
      </c>
      <c r="E140" s="39">
        <f t="shared" si="5"/>
        <v>-9.9537348807098181E-3</v>
      </c>
    </row>
    <row r="141" spans="1:5" x14ac:dyDescent="0.35">
      <c r="A141" s="38">
        <v>41117</v>
      </c>
      <c r="B141" s="31">
        <v>5099.8500979999999</v>
      </c>
      <c r="C141" s="31">
        <v>97.901572999999999</v>
      </c>
      <c r="D141" s="39">
        <f t="shared" si="4"/>
        <v>1.1273071187785026</v>
      </c>
      <c r="E141" s="39">
        <f t="shared" si="5"/>
        <v>-2.0200940247709232E-2</v>
      </c>
    </row>
    <row r="142" spans="1:5" x14ac:dyDescent="0.35">
      <c r="A142" s="38">
        <v>41120</v>
      </c>
      <c r="B142" s="31">
        <v>5199.7998049999997</v>
      </c>
      <c r="C142" s="31">
        <v>96.027907999999996</v>
      </c>
      <c r="D142" s="39">
        <f t="shared" si="4"/>
        <v>1.9598557816277162</v>
      </c>
      <c r="E142" s="39">
        <f t="shared" si="5"/>
        <v>-1.9138252252596622E-2</v>
      </c>
    </row>
    <row r="143" spans="1:5" x14ac:dyDescent="0.35">
      <c r="A143" s="38">
        <v>41121</v>
      </c>
      <c r="B143" s="31">
        <v>5229</v>
      </c>
      <c r="C143" s="31">
        <v>95.327042000000006</v>
      </c>
      <c r="D143" s="39">
        <f t="shared" si="4"/>
        <v>0.5615638312060045</v>
      </c>
      <c r="E143" s="39">
        <f t="shared" si="5"/>
        <v>-7.2985657461161263E-3</v>
      </c>
    </row>
    <row r="144" spans="1:5" x14ac:dyDescent="0.35">
      <c r="A144" s="38">
        <v>41122</v>
      </c>
      <c r="B144" s="31">
        <v>5240.5</v>
      </c>
      <c r="C144" s="31">
        <v>96.971748000000005</v>
      </c>
      <c r="D144" s="39">
        <f t="shared" si="4"/>
        <v>0.21992732836106332</v>
      </c>
      <c r="E144" s="39">
        <f t="shared" si="5"/>
        <v>1.7253299436271182E-2</v>
      </c>
    </row>
    <row r="145" spans="1:5" x14ac:dyDescent="0.35">
      <c r="A145" s="38">
        <v>41123</v>
      </c>
      <c r="B145" s="31">
        <v>5227.75</v>
      </c>
      <c r="C145" s="31">
        <v>97.630547000000007</v>
      </c>
      <c r="D145" s="39">
        <f t="shared" si="4"/>
        <v>-0.24329739528670927</v>
      </c>
      <c r="E145" s="39">
        <f t="shared" si="5"/>
        <v>6.7937209918088916E-3</v>
      </c>
    </row>
    <row r="146" spans="1:5" x14ac:dyDescent="0.35">
      <c r="A146" s="38">
        <v>41124</v>
      </c>
      <c r="B146" s="31">
        <v>5215.7001950000003</v>
      </c>
      <c r="C146" s="31">
        <v>97.476378999999994</v>
      </c>
      <c r="D146" s="39">
        <f t="shared" si="4"/>
        <v>-0.23049696332073361</v>
      </c>
      <c r="E146" s="39">
        <f t="shared" si="5"/>
        <v>-1.5790959360292504E-3</v>
      </c>
    </row>
    <row r="147" spans="1:5" x14ac:dyDescent="0.35">
      <c r="A147" s="38">
        <v>41127</v>
      </c>
      <c r="B147" s="31">
        <v>5282.5498049999997</v>
      </c>
      <c r="C147" s="31">
        <v>98.046402</v>
      </c>
      <c r="D147" s="39">
        <f t="shared" si="4"/>
        <v>1.2816996280592254</v>
      </c>
      <c r="E147" s="39">
        <f t="shared" si="5"/>
        <v>5.8478064721711317E-3</v>
      </c>
    </row>
    <row r="148" spans="1:5" x14ac:dyDescent="0.35">
      <c r="A148" s="38">
        <v>41128</v>
      </c>
      <c r="B148" s="31">
        <v>5336.7001950000003</v>
      </c>
      <c r="C148" s="31">
        <v>96.789519999999996</v>
      </c>
      <c r="D148" s="39">
        <f t="shared" si="4"/>
        <v>1.025080538734281</v>
      </c>
      <c r="E148" s="39">
        <f t="shared" si="5"/>
        <v>-1.2819256743353056E-2</v>
      </c>
    </row>
    <row r="149" spans="1:5" x14ac:dyDescent="0.35">
      <c r="A149" s="38">
        <v>41129</v>
      </c>
      <c r="B149" s="31">
        <v>5338</v>
      </c>
      <c r="C149" s="31">
        <v>99.434119999999993</v>
      </c>
      <c r="D149" s="39">
        <f t="shared" si="4"/>
        <v>2.4355968154580791E-2</v>
      </c>
      <c r="E149" s="39">
        <f t="shared" si="5"/>
        <v>2.7323206066111258E-2</v>
      </c>
    </row>
    <row r="150" spans="1:5" x14ac:dyDescent="0.35">
      <c r="A150" s="38">
        <v>41130</v>
      </c>
      <c r="B150" s="31">
        <v>5322.9501950000003</v>
      </c>
      <c r="C150" s="31">
        <v>99.583633000000006</v>
      </c>
      <c r="D150" s="39">
        <f t="shared" si="4"/>
        <v>-0.28193714874484171</v>
      </c>
      <c r="E150" s="39">
        <f t="shared" si="5"/>
        <v>1.503638791191727E-3</v>
      </c>
    </row>
    <row r="151" spans="1:5" x14ac:dyDescent="0.35">
      <c r="A151" s="38">
        <v>41131</v>
      </c>
      <c r="B151" s="31">
        <v>5320.3999020000001</v>
      </c>
      <c r="C151" s="31">
        <v>103.387001</v>
      </c>
      <c r="D151" s="39">
        <f t="shared" si="4"/>
        <v>-4.7911269250570883E-2</v>
      </c>
      <c r="E151" s="39">
        <f t="shared" si="5"/>
        <v>3.8192701806731552E-2</v>
      </c>
    </row>
    <row r="152" spans="1:5" x14ac:dyDescent="0.35">
      <c r="A152" s="38">
        <v>41134</v>
      </c>
      <c r="B152" s="31">
        <v>5347.8999020000001</v>
      </c>
      <c r="C152" s="31">
        <v>103.821533</v>
      </c>
      <c r="D152" s="39">
        <f t="shared" si="4"/>
        <v>0.51687843971394765</v>
      </c>
      <c r="E152" s="39">
        <f t="shared" si="5"/>
        <v>4.2029655159453207E-3</v>
      </c>
    </row>
    <row r="153" spans="1:5" x14ac:dyDescent="0.35">
      <c r="A153" s="38">
        <v>41135</v>
      </c>
      <c r="B153" s="31">
        <v>5380.3500979999999</v>
      </c>
      <c r="C153" s="31">
        <v>101.8451</v>
      </c>
      <c r="D153" s="39">
        <f t="shared" si="4"/>
        <v>0.60678390760201206</v>
      </c>
      <c r="E153" s="39">
        <f t="shared" si="5"/>
        <v>-1.9036831213039399E-2</v>
      </c>
    </row>
    <row r="154" spans="1:5" x14ac:dyDescent="0.35">
      <c r="A154" s="38">
        <v>41137</v>
      </c>
      <c r="B154" s="31">
        <v>5362.9501950000003</v>
      </c>
      <c r="C154" s="31">
        <v>101.14424099999999</v>
      </c>
      <c r="D154" s="39">
        <f t="shared" si="4"/>
        <v>-0.32339722663154369</v>
      </c>
      <c r="E154" s="39">
        <f t="shared" si="5"/>
        <v>-6.8816172795746512E-3</v>
      </c>
    </row>
    <row r="155" spans="1:5" x14ac:dyDescent="0.35">
      <c r="A155" s="38">
        <v>41138</v>
      </c>
      <c r="B155" s="31">
        <v>5366.2998049999997</v>
      </c>
      <c r="C155" s="31">
        <v>102.391762</v>
      </c>
      <c r="D155" s="39">
        <f t="shared" si="4"/>
        <v>6.24583462125421E-2</v>
      </c>
      <c r="E155" s="39">
        <f t="shared" si="5"/>
        <v>1.2334078417771765E-2</v>
      </c>
    </row>
    <row r="156" spans="1:5" x14ac:dyDescent="0.35">
      <c r="A156" s="38">
        <v>41142</v>
      </c>
      <c r="B156" s="31">
        <v>5421</v>
      </c>
      <c r="C156" s="31">
        <v>101.050781</v>
      </c>
      <c r="D156" s="39">
        <f t="shared" si="4"/>
        <v>1.0193279724892363</v>
      </c>
      <c r="E156" s="39">
        <f t="shared" si="5"/>
        <v>-1.3096571187045295E-2</v>
      </c>
    </row>
    <row r="157" spans="1:5" x14ac:dyDescent="0.35">
      <c r="A157" s="38">
        <v>41143</v>
      </c>
      <c r="B157" s="31">
        <v>5412.8500979999999</v>
      </c>
      <c r="C157" s="31">
        <v>100.518112</v>
      </c>
      <c r="D157" s="39">
        <f t="shared" si="4"/>
        <v>-0.15033945766463958</v>
      </c>
      <c r="E157" s="39">
        <f t="shared" si="5"/>
        <v>-5.2713001792633199E-3</v>
      </c>
    </row>
    <row r="158" spans="1:5" x14ac:dyDescent="0.35">
      <c r="A158" s="38">
        <v>41144</v>
      </c>
      <c r="B158" s="31">
        <v>5415.3500979999999</v>
      </c>
      <c r="C158" s="31">
        <v>101.07414199999999</v>
      </c>
      <c r="D158" s="39">
        <f t="shared" si="4"/>
        <v>4.6186388958447747E-2</v>
      </c>
      <c r="E158" s="39">
        <f t="shared" si="5"/>
        <v>5.5316399098303071E-3</v>
      </c>
    </row>
    <row r="159" spans="1:5" x14ac:dyDescent="0.35">
      <c r="A159" s="38">
        <v>41145</v>
      </c>
      <c r="B159" s="31">
        <v>5386.7001950000003</v>
      </c>
      <c r="C159" s="31">
        <v>101.013412</v>
      </c>
      <c r="D159" s="39">
        <f t="shared" si="4"/>
        <v>-0.52904987639821366</v>
      </c>
      <c r="E159" s="39">
        <f t="shared" si="5"/>
        <v>-6.0084606011290612E-4</v>
      </c>
    </row>
    <row r="160" spans="1:5" x14ac:dyDescent="0.35">
      <c r="A160" s="38">
        <v>41148</v>
      </c>
      <c r="B160" s="31">
        <v>5350.25</v>
      </c>
      <c r="C160" s="31">
        <v>101.036766</v>
      </c>
      <c r="D160" s="39">
        <f t="shared" si="4"/>
        <v>-0.67667020031732705</v>
      </c>
      <c r="E160" s="39">
        <f t="shared" si="5"/>
        <v>2.3119702163904387E-4</v>
      </c>
    </row>
    <row r="161" spans="1:5" x14ac:dyDescent="0.35">
      <c r="A161" s="38">
        <v>41150</v>
      </c>
      <c r="B161" s="31">
        <v>5287.7998049999997</v>
      </c>
      <c r="C161" s="31">
        <v>99.560271999999998</v>
      </c>
      <c r="D161" s="39">
        <f t="shared" si="4"/>
        <v>-1.1672388206158657</v>
      </c>
      <c r="E161" s="39">
        <f t="shared" si="5"/>
        <v>-1.4613432896298387E-2</v>
      </c>
    </row>
    <row r="162" spans="1:5" x14ac:dyDescent="0.35">
      <c r="A162" s="38">
        <v>41151</v>
      </c>
      <c r="B162" s="31">
        <v>5315.0498049999997</v>
      </c>
      <c r="C162" s="31">
        <v>96.962401999999997</v>
      </c>
      <c r="D162" s="39">
        <f t="shared" si="4"/>
        <v>0.51533721027473733</v>
      </c>
      <c r="E162" s="39">
        <f t="shared" si="5"/>
        <v>-2.6093440162558018E-2</v>
      </c>
    </row>
    <row r="163" spans="1:5" x14ac:dyDescent="0.35">
      <c r="A163" s="38">
        <v>41152</v>
      </c>
      <c r="B163" s="31">
        <v>5258.5</v>
      </c>
      <c r="C163" s="31">
        <v>98.887450999999999</v>
      </c>
      <c r="D163" s="39">
        <f t="shared" si="4"/>
        <v>-1.0639562576968111</v>
      </c>
      <c r="E163" s="39">
        <f t="shared" si="5"/>
        <v>1.985356138351442E-2</v>
      </c>
    </row>
    <row r="164" spans="1:5" x14ac:dyDescent="0.35">
      <c r="A164" s="38">
        <v>41155</v>
      </c>
      <c r="B164" s="31">
        <v>5253.75</v>
      </c>
      <c r="C164" s="31">
        <v>98.032379000000006</v>
      </c>
      <c r="D164" s="39">
        <f t="shared" si="4"/>
        <v>-9.0329941998668825E-2</v>
      </c>
      <c r="E164" s="39">
        <f t="shared" si="5"/>
        <v>-8.6469212357389285E-3</v>
      </c>
    </row>
    <row r="165" spans="1:5" x14ac:dyDescent="0.35">
      <c r="A165" s="38">
        <v>41156</v>
      </c>
      <c r="B165" s="31">
        <v>5274</v>
      </c>
      <c r="C165" s="31">
        <v>97.882874000000001</v>
      </c>
      <c r="D165" s="39">
        <f t="shared" si="4"/>
        <v>0.38543897216274092</v>
      </c>
      <c r="E165" s="39">
        <f t="shared" si="5"/>
        <v>-1.5250573486542123E-3</v>
      </c>
    </row>
    <row r="166" spans="1:5" x14ac:dyDescent="0.35">
      <c r="A166" s="38">
        <v>41157</v>
      </c>
      <c r="B166" s="31">
        <v>5225.7001950000003</v>
      </c>
      <c r="C166" s="31">
        <v>98.490288000000007</v>
      </c>
      <c r="D166" s="39">
        <f t="shared" si="4"/>
        <v>-0.91580972696245078</v>
      </c>
      <c r="E166" s="39">
        <f t="shared" si="5"/>
        <v>6.2055186487475393E-3</v>
      </c>
    </row>
    <row r="167" spans="1:5" x14ac:dyDescent="0.35">
      <c r="A167" s="38">
        <v>41158</v>
      </c>
      <c r="B167" s="31">
        <v>5238.3999020000001</v>
      </c>
      <c r="C167" s="31">
        <v>97.831481999999994</v>
      </c>
      <c r="D167" s="39">
        <f t="shared" si="4"/>
        <v>0.24302402598891842</v>
      </c>
      <c r="E167" s="39">
        <f t="shared" si="5"/>
        <v>-6.6890453198797896E-3</v>
      </c>
    </row>
    <row r="168" spans="1:5" x14ac:dyDescent="0.35">
      <c r="A168" s="38">
        <v>41159</v>
      </c>
      <c r="B168" s="31">
        <v>5342.1000979999999</v>
      </c>
      <c r="C168" s="31">
        <v>97.583838999999998</v>
      </c>
      <c r="D168" s="39">
        <f t="shared" si="4"/>
        <v>1.9796158739314167</v>
      </c>
      <c r="E168" s="39">
        <f t="shared" si="5"/>
        <v>-2.5313221770472262E-3</v>
      </c>
    </row>
    <row r="169" spans="1:5" x14ac:dyDescent="0.35">
      <c r="A169" s="38">
        <v>41163</v>
      </c>
      <c r="B169" s="31">
        <v>5390</v>
      </c>
      <c r="C169" s="31">
        <v>97.714661000000007</v>
      </c>
      <c r="D169" s="39">
        <f t="shared" si="4"/>
        <v>0.89664927877209</v>
      </c>
      <c r="E169" s="39">
        <f t="shared" si="5"/>
        <v>1.3406113280705128E-3</v>
      </c>
    </row>
    <row r="170" spans="1:5" x14ac:dyDescent="0.35">
      <c r="A170" s="38">
        <v>41164</v>
      </c>
      <c r="B170" s="31">
        <v>5431</v>
      </c>
      <c r="C170" s="31">
        <v>100.018181</v>
      </c>
      <c r="D170" s="39">
        <f t="shared" si="4"/>
        <v>0.76066790352504643</v>
      </c>
      <c r="E170" s="39">
        <f t="shared" si="5"/>
        <v>2.3573944548607621E-2</v>
      </c>
    </row>
    <row r="171" spans="1:5" x14ac:dyDescent="0.35">
      <c r="A171" s="38">
        <v>41165</v>
      </c>
      <c r="B171" s="31">
        <v>5435.3500979999999</v>
      </c>
      <c r="C171" s="31">
        <v>102.686142</v>
      </c>
      <c r="D171" s="39">
        <f t="shared" si="4"/>
        <v>8.0097551095560465E-2</v>
      </c>
      <c r="E171" s="39">
        <f t="shared" si="5"/>
        <v>2.667476026183685E-2</v>
      </c>
    </row>
    <row r="172" spans="1:5" x14ac:dyDescent="0.35">
      <c r="A172" s="38">
        <v>41166</v>
      </c>
      <c r="B172" s="31">
        <v>5577.6499020000001</v>
      </c>
      <c r="C172" s="31">
        <v>101.092842</v>
      </c>
      <c r="D172" s="39">
        <f t="shared" si="4"/>
        <v>2.6180430226998825</v>
      </c>
      <c r="E172" s="39">
        <f t="shared" si="5"/>
        <v>-1.5516212499248431E-2</v>
      </c>
    </row>
    <row r="173" spans="1:5" x14ac:dyDescent="0.35">
      <c r="A173" s="38">
        <v>41169</v>
      </c>
      <c r="B173" s="31">
        <v>5610</v>
      </c>
      <c r="C173" s="31">
        <v>102.09741200000001</v>
      </c>
      <c r="D173" s="39">
        <f t="shared" si="4"/>
        <v>0.57999513358484522</v>
      </c>
      <c r="E173" s="39">
        <f t="shared" si="5"/>
        <v>9.937103163050862E-3</v>
      </c>
    </row>
    <row r="174" spans="1:5" x14ac:dyDescent="0.35">
      <c r="A174" s="38">
        <v>41170</v>
      </c>
      <c r="B174" s="31">
        <v>5600.0498049999997</v>
      </c>
      <c r="C174" s="31">
        <v>104.685951</v>
      </c>
      <c r="D174" s="39">
        <f t="shared" si="4"/>
        <v>-0.17736532976827718</v>
      </c>
      <c r="E174" s="39">
        <f t="shared" si="5"/>
        <v>2.5353620128980323E-2</v>
      </c>
    </row>
    <row r="175" spans="1:5" x14ac:dyDescent="0.35">
      <c r="A175" s="38">
        <v>41172</v>
      </c>
      <c r="B175" s="31">
        <v>5554.25</v>
      </c>
      <c r="C175" s="31">
        <v>103.34961699999999</v>
      </c>
      <c r="D175" s="39">
        <f t="shared" si="4"/>
        <v>-0.81784638699297518</v>
      </c>
      <c r="E175" s="39">
        <f t="shared" si="5"/>
        <v>-1.2765170371332901E-2</v>
      </c>
    </row>
    <row r="176" spans="1:5" x14ac:dyDescent="0.35">
      <c r="A176" s="38">
        <v>41173</v>
      </c>
      <c r="B176" s="31">
        <v>5691.1499020000001</v>
      </c>
      <c r="C176" s="31">
        <v>102.200188</v>
      </c>
      <c r="D176" s="39">
        <f t="shared" si="4"/>
        <v>2.4647774587027973</v>
      </c>
      <c r="E176" s="39">
        <f t="shared" si="5"/>
        <v>-1.1121753842590417E-2</v>
      </c>
    </row>
    <row r="177" spans="1:5" x14ac:dyDescent="0.35">
      <c r="A177" s="38">
        <v>41176</v>
      </c>
      <c r="B177" s="31">
        <v>5669.6000979999999</v>
      </c>
      <c r="C177" s="31">
        <v>101.938545</v>
      </c>
      <c r="D177" s="39">
        <f t="shared" si="4"/>
        <v>-0.37865465452644514</v>
      </c>
      <c r="E177" s="39">
        <f t="shared" si="5"/>
        <v>-2.5601029227068769E-3</v>
      </c>
    </row>
    <row r="178" spans="1:5" x14ac:dyDescent="0.35">
      <c r="A178" s="38">
        <v>41177</v>
      </c>
      <c r="B178" s="31">
        <v>5673.8999020000001</v>
      </c>
      <c r="C178" s="31">
        <v>104.167305</v>
      </c>
      <c r="D178" s="39">
        <f t="shared" si="4"/>
        <v>7.5839634642256598E-2</v>
      </c>
      <c r="E178" s="39">
        <f t="shared" si="5"/>
        <v>2.1863761151387769E-2</v>
      </c>
    </row>
    <row r="179" spans="1:5" x14ac:dyDescent="0.35">
      <c r="A179" s="38">
        <v>41178</v>
      </c>
      <c r="B179" s="31">
        <v>5663.4501950000003</v>
      </c>
      <c r="C179" s="31">
        <v>105.47558600000001</v>
      </c>
      <c r="D179" s="39">
        <f t="shared" si="4"/>
        <v>-0.1841715077898419</v>
      </c>
      <c r="E179" s="39">
        <f t="shared" si="5"/>
        <v>1.2559420635870421E-2</v>
      </c>
    </row>
    <row r="180" spans="1:5" x14ac:dyDescent="0.35">
      <c r="A180" s="38">
        <v>41179</v>
      </c>
      <c r="B180" s="31">
        <v>5649.5</v>
      </c>
      <c r="C180" s="31">
        <v>108.63413199999999</v>
      </c>
      <c r="D180" s="39">
        <f t="shared" si="4"/>
        <v>-0.24631972595638493</v>
      </c>
      <c r="E180" s="39">
        <f t="shared" si="5"/>
        <v>2.9945754461131763E-2</v>
      </c>
    </row>
    <row r="181" spans="1:5" x14ac:dyDescent="0.35">
      <c r="A181" s="38">
        <v>41180</v>
      </c>
      <c r="B181" s="31">
        <v>5703.2998049999997</v>
      </c>
      <c r="C181" s="31">
        <v>108.94252</v>
      </c>
      <c r="D181" s="39">
        <f t="shared" si="4"/>
        <v>0.95229321178864756</v>
      </c>
      <c r="E181" s="39">
        <f t="shared" si="5"/>
        <v>2.8387763065111792E-3</v>
      </c>
    </row>
    <row r="182" spans="1:5" x14ac:dyDescent="0.35">
      <c r="A182" s="38">
        <v>41183</v>
      </c>
      <c r="B182" s="31">
        <v>5718.7998049999997</v>
      </c>
      <c r="C182" s="31">
        <v>110.246132</v>
      </c>
      <c r="D182" s="39">
        <f t="shared" si="4"/>
        <v>0.27177249188989466</v>
      </c>
      <c r="E182" s="39">
        <f t="shared" si="5"/>
        <v>1.1966053291221839E-2</v>
      </c>
    </row>
    <row r="183" spans="1:5" x14ac:dyDescent="0.35">
      <c r="A183" s="38">
        <v>41185</v>
      </c>
      <c r="B183" s="31">
        <v>5731.25</v>
      </c>
      <c r="C183" s="31">
        <v>111.334808</v>
      </c>
      <c r="D183" s="39">
        <f t="shared" si="4"/>
        <v>0.21770643184807811</v>
      </c>
      <c r="E183" s="39">
        <f t="shared" si="5"/>
        <v>9.8749586969635577E-3</v>
      </c>
    </row>
    <row r="184" spans="1:5" x14ac:dyDescent="0.35">
      <c r="A184" s="38">
        <v>41186</v>
      </c>
      <c r="B184" s="31">
        <v>5787.6000979999999</v>
      </c>
      <c r="C184" s="31">
        <v>110.176064</v>
      </c>
      <c r="D184" s="39">
        <f t="shared" si="4"/>
        <v>0.98320781679389124</v>
      </c>
      <c r="E184" s="39">
        <f t="shared" si="5"/>
        <v>-1.0407742383675721E-2</v>
      </c>
    </row>
    <row r="185" spans="1:5" x14ac:dyDescent="0.35">
      <c r="A185" s="38">
        <v>41187</v>
      </c>
      <c r="B185" s="31">
        <v>5746.9501950000003</v>
      </c>
      <c r="C185" s="31">
        <v>110.47041299999999</v>
      </c>
      <c r="D185" s="39">
        <f t="shared" si="4"/>
        <v>-0.70236198617189849</v>
      </c>
      <c r="E185" s="39">
        <f t="shared" si="5"/>
        <v>2.6716238474447304E-3</v>
      </c>
    </row>
    <row r="186" spans="1:5" x14ac:dyDescent="0.35">
      <c r="A186" s="38">
        <v>41190</v>
      </c>
      <c r="B186" s="31">
        <v>5676</v>
      </c>
      <c r="C186" s="31">
        <v>111.788048</v>
      </c>
      <c r="D186" s="39">
        <f t="shared" si="4"/>
        <v>-1.2345712524484536</v>
      </c>
      <c r="E186" s="39">
        <f t="shared" si="5"/>
        <v>1.1927492296059489E-2</v>
      </c>
    </row>
    <row r="187" spans="1:5" x14ac:dyDescent="0.35">
      <c r="A187" s="38">
        <v>41191</v>
      </c>
      <c r="B187" s="31">
        <v>5704.6000979999999</v>
      </c>
      <c r="C187" s="31">
        <v>109.891029</v>
      </c>
      <c r="D187" s="39">
        <f t="shared" si="4"/>
        <v>0.50387769556025175</v>
      </c>
      <c r="E187" s="39">
        <f t="shared" si="5"/>
        <v>-1.696978374646993E-2</v>
      </c>
    </row>
    <row r="188" spans="1:5" x14ac:dyDescent="0.35">
      <c r="A188" s="38">
        <v>41192</v>
      </c>
      <c r="B188" s="31">
        <v>5652.1499020000001</v>
      </c>
      <c r="C188" s="31">
        <v>110.30220799999999</v>
      </c>
      <c r="D188" s="39">
        <f t="shared" si="4"/>
        <v>-0.91943685970886058</v>
      </c>
      <c r="E188" s="39">
        <f t="shared" si="5"/>
        <v>3.7416976048153115E-3</v>
      </c>
    </row>
    <row r="189" spans="1:5" x14ac:dyDescent="0.35">
      <c r="A189" s="38">
        <v>41193</v>
      </c>
      <c r="B189" s="31">
        <v>5708.0498049999997</v>
      </c>
      <c r="C189" s="31">
        <v>112.236603</v>
      </c>
      <c r="D189" s="39">
        <f t="shared" si="4"/>
        <v>0.98900248523521095</v>
      </c>
      <c r="E189" s="39">
        <f t="shared" si="5"/>
        <v>1.7537228266545756E-2</v>
      </c>
    </row>
    <row r="190" spans="1:5" x14ac:dyDescent="0.35">
      <c r="A190" s="38">
        <v>41194</v>
      </c>
      <c r="B190" s="31">
        <v>5676.0498049999997</v>
      </c>
      <c r="C190" s="31">
        <v>112.14314299999999</v>
      </c>
      <c r="D190" s="39">
        <f t="shared" si="4"/>
        <v>-0.5606117867431607</v>
      </c>
      <c r="E190" s="39">
        <f t="shared" si="5"/>
        <v>-8.3270517373024394E-4</v>
      </c>
    </row>
    <row r="191" spans="1:5" x14ac:dyDescent="0.35">
      <c r="A191" s="38">
        <v>41197</v>
      </c>
      <c r="B191" s="31">
        <v>5687.25</v>
      </c>
      <c r="C191" s="31">
        <v>112.591705</v>
      </c>
      <c r="D191" s="39">
        <f t="shared" si="4"/>
        <v>0.19732376185519307</v>
      </c>
      <c r="E191" s="39">
        <f t="shared" si="5"/>
        <v>3.9999057276289256E-3</v>
      </c>
    </row>
    <row r="192" spans="1:5" x14ac:dyDescent="0.35">
      <c r="A192" s="38">
        <v>41198</v>
      </c>
      <c r="B192" s="31">
        <v>5648</v>
      </c>
      <c r="C192" s="31">
        <v>112.73188</v>
      </c>
      <c r="D192" s="39">
        <f t="shared" si="4"/>
        <v>-0.6901402259439976</v>
      </c>
      <c r="E192" s="39">
        <f t="shared" si="5"/>
        <v>1.2449851434437312E-3</v>
      </c>
    </row>
    <row r="193" spans="1:5" x14ac:dyDescent="0.35">
      <c r="A193" s="38">
        <v>41199</v>
      </c>
      <c r="B193" s="31">
        <v>5660.25</v>
      </c>
      <c r="C193" s="31">
        <v>114.399925</v>
      </c>
      <c r="D193" s="39">
        <f t="shared" si="4"/>
        <v>0.21689093484419264</v>
      </c>
      <c r="E193" s="39">
        <f t="shared" si="5"/>
        <v>1.4796568637017249E-2</v>
      </c>
    </row>
    <row r="194" spans="1:5" x14ac:dyDescent="0.35">
      <c r="A194" s="38">
        <v>41200</v>
      </c>
      <c r="B194" s="31">
        <v>5718.7001950000003</v>
      </c>
      <c r="C194" s="31">
        <v>116.614677</v>
      </c>
      <c r="D194" s="39">
        <f t="shared" si="4"/>
        <v>1.0326433461419611</v>
      </c>
      <c r="E194" s="39">
        <f t="shared" si="5"/>
        <v>1.9359732971852946E-2</v>
      </c>
    </row>
    <row r="195" spans="1:5" x14ac:dyDescent="0.35">
      <c r="A195" s="38">
        <v>41201</v>
      </c>
      <c r="B195" s="31">
        <v>5684.25</v>
      </c>
      <c r="C195" s="31">
        <v>120.632965</v>
      </c>
      <c r="D195" s="39">
        <f t="shared" si="4"/>
        <v>-0.60241302787862527</v>
      </c>
      <c r="E195" s="39">
        <f t="shared" si="5"/>
        <v>3.4457823863800592E-2</v>
      </c>
    </row>
    <row r="196" spans="1:5" x14ac:dyDescent="0.35">
      <c r="A196" s="38">
        <v>41204</v>
      </c>
      <c r="B196" s="31">
        <v>5717.1499020000001</v>
      </c>
      <c r="C196" s="31">
        <v>118.763977</v>
      </c>
      <c r="D196" s="39">
        <f t="shared" ref="D196:D259" si="6">((B196-B195)/B195)*100</f>
        <v>0.57879055284338499</v>
      </c>
      <c r="E196" s="39">
        <f t="shared" ref="E196:E259" si="7">((C196-C195)/C195)</f>
        <v>-1.549317800486792E-2</v>
      </c>
    </row>
    <row r="197" spans="1:5" x14ac:dyDescent="0.35">
      <c r="A197" s="38">
        <v>41205</v>
      </c>
      <c r="B197" s="31">
        <v>5691.3999020000001</v>
      </c>
      <c r="C197" s="31">
        <v>121.431961</v>
      </c>
      <c r="D197" s="39">
        <f t="shared" si="6"/>
        <v>-0.45039924510273927</v>
      </c>
      <c r="E197" s="39">
        <f t="shared" si="7"/>
        <v>2.2464589578370251E-2</v>
      </c>
    </row>
    <row r="198" spans="1:5" x14ac:dyDescent="0.35">
      <c r="A198" s="38">
        <v>41207</v>
      </c>
      <c r="B198" s="31">
        <v>5705.2998049999997</v>
      </c>
      <c r="C198" s="31">
        <v>121.754364</v>
      </c>
      <c r="D198" s="39">
        <f t="shared" si="6"/>
        <v>0.24422643355486248</v>
      </c>
      <c r="E198" s="39">
        <f t="shared" si="7"/>
        <v>2.6550094171664922E-3</v>
      </c>
    </row>
    <row r="199" spans="1:5" x14ac:dyDescent="0.35">
      <c r="A199" s="38">
        <v>41211</v>
      </c>
      <c r="B199" s="31">
        <v>5665.6000979999999</v>
      </c>
      <c r="C199" s="31">
        <v>124.258774</v>
      </c>
      <c r="D199" s="39">
        <f t="shared" si="6"/>
        <v>-0.69583910323534282</v>
      </c>
      <c r="E199" s="39">
        <f t="shared" si="7"/>
        <v>2.0569365382254449E-2</v>
      </c>
    </row>
    <row r="200" spans="1:5" x14ac:dyDescent="0.35">
      <c r="A200" s="38">
        <v>41212</v>
      </c>
      <c r="B200" s="31">
        <v>5597.8999020000001</v>
      </c>
      <c r="C200" s="31">
        <v>124.492401</v>
      </c>
      <c r="D200" s="39">
        <f t="shared" si="6"/>
        <v>-1.1949342493110036</v>
      </c>
      <c r="E200" s="39">
        <f t="shared" si="7"/>
        <v>1.8801650175624498E-3</v>
      </c>
    </row>
    <row r="201" spans="1:5" x14ac:dyDescent="0.35">
      <c r="A201" s="38">
        <v>41213</v>
      </c>
      <c r="B201" s="31">
        <v>5619.7001950000003</v>
      </c>
      <c r="C201" s="31">
        <v>119.105087</v>
      </c>
      <c r="D201" s="39">
        <f t="shared" si="6"/>
        <v>0.38943699211576643</v>
      </c>
      <c r="E201" s="39">
        <f t="shared" si="7"/>
        <v>-4.3274239686324337E-2</v>
      </c>
    </row>
    <row r="202" spans="1:5" x14ac:dyDescent="0.35">
      <c r="A202" s="38">
        <v>41214</v>
      </c>
      <c r="B202" s="31">
        <v>5645.0498049999997</v>
      </c>
      <c r="C202" s="31">
        <v>120.058258</v>
      </c>
      <c r="D202" s="39">
        <f t="shared" si="6"/>
        <v>0.45108473976162533</v>
      </c>
      <c r="E202" s="39">
        <f t="shared" si="7"/>
        <v>8.0027732148837405E-3</v>
      </c>
    </row>
    <row r="203" spans="1:5" x14ac:dyDescent="0.35">
      <c r="A203" s="38">
        <v>41215</v>
      </c>
      <c r="B203" s="31">
        <v>5697.7001950000003</v>
      </c>
      <c r="C203" s="31">
        <v>120.642319</v>
      </c>
      <c r="D203" s="39">
        <f t="shared" si="6"/>
        <v>0.93268247081481159</v>
      </c>
      <c r="E203" s="39">
        <f t="shared" si="7"/>
        <v>4.8648132142647404E-3</v>
      </c>
    </row>
    <row r="204" spans="1:5" x14ac:dyDescent="0.35">
      <c r="A204" s="38">
        <v>41218</v>
      </c>
      <c r="B204" s="31">
        <v>5704.2001950000003</v>
      </c>
      <c r="C204" s="31">
        <v>120.422714</v>
      </c>
      <c r="D204" s="39">
        <f t="shared" si="6"/>
        <v>0.11408111654776178</v>
      </c>
      <c r="E204" s="39">
        <f t="shared" si="7"/>
        <v>-1.8202982321651275E-3</v>
      </c>
    </row>
    <row r="205" spans="1:5" x14ac:dyDescent="0.35">
      <c r="A205" s="38">
        <v>41219</v>
      </c>
      <c r="B205" s="31">
        <v>5724.3999020000001</v>
      </c>
      <c r="C205" s="31">
        <v>117.89959</v>
      </c>
      <c r="D205" s="39">
        <f t="shared" si="6"/>
        <v>0.35411988200739791</v>
      </c>
      <c r="E205" s="39">
        <f t="shared" si="7"/>
        <v>-2.0952226670460157E-2</v>
      </c>
    </row>
    <row r="206" spans="1:5" x14ac:dyDescent="0.35">
      <c r="A206" s="38">
        <v>41220</v>
      </c>
      <c r="B206" s="31">
        <v>5760.1000979999999</v>
      </c>
      <c r="C206" s="31">
        <v>121.48333700000001</v>
      </c>
      <c r="D206" s="39">
        <f t="shared" si="6"/>
        <v>0.62364958093732736</v>
      </c>
      <c r="E206" s="39">
        <f t="shared" si="7"/>
        <v>3.0396602736277558E-2</v>
      </c>
    </row>
    <row r="207" spans="1:5" x14ac:dyDescent="0.35">
      <c r="A207" s="38">
        <v>41221</v>
      </c>
      <c r="B207" s="31">
        <v>5738.75</v>
      </c>
      <c r="C207" s="31">
        <v>123.613968</v>
      </c>
      <c r="D207" s="39">
        <f t="shared" si="6"/>
        <v>-0.3706549823224945</v>
      </c>
      <c r="E207" s="39">
        <f t="shared" si="7"/>
        <v>1.7538462908703221E-2</v>
      </c>
    </row>
    <row r="208" spans="1:5" x14ac:dyDescent="0.35">
      <c r="A208" s="38">
        <v>41222</v>
      </c>
      <c r="B208" s="31">
        <v>5686.25</v>
      </c>
      <c r="C208" s="31">
        <v>121.801086</v>
      </c>
      <c r="D208" s="39">
        <f t="shared" si="6"/>
        <v>-0.91483336963624484</v>
      </c>
      <c r="E208" s="39">
        <f t="shared" si="7"/>
        <v>-1.4665672733683315E-2</v>
      </c>
    </row>
    <row r="209" spans="1:5" x14ac:dyDescent="0.35">
      <c r="A209" s="38">
        <v>41229</v>
      </c>
      <c r="B209" s="31">
        <v>5574.0498049999997</v>
      </c>
      <c r="C209" s="31">
        <v>128.01542699999999</v>
      </c>
      <c r="D209" s="39">
        <f t="shared" si="6"/>
        <v>-1.9731843482084035</v>
      </c>
      <c r="E209" s="39">
        <f t="shared" si="7"/>
        <v>5.1020407157945952E-2</v>
      </c>
    </row>
    <row r="210" spans="1:5" x14ac:dyDescent="0.35">
      <c r="A210" s="38">
        <v>41232</v>
      </c>
      <c r="B210" s="31">
        <v>5571.3999020000001</v>
      </c>
      <c r="C210" s="31">
        <v>126.982811</v>
      </c>
      <c r="D210" s="39">
        <f t="shared" si="6"/>
        <v>-4.7539995025206637E-2</v>
      </c>
      <c r="E210" s="39">
        <f t="shared" si="7"/>
        <v>-8.066340316936883E-3</v>
      </c>
    </row>
    <row r="211" spans="1:5" x14ac:dyDescent="0.35">
      <c r="A211" s="38">
        <v>41233</v>
      </c>
      <c r="B211" s="31">
        <v>5571.5498049999997</v>
      </c>
      <c r="C211" s="31">
        <v>125.838058</v>
      </c>
      <c r="D211" s="39">
        <f t="shared" si="6"/>
        <v>2.6905805118338107E-3</v>
      </c>
      <c r="E211" s="39">
        <f t="shared" si="7"/>
        <v>-9.0150233010670589E-3</v>
      </c>
    </row>
    <row r="212" spans="1:5" x14ac:dyDescent="0.35">
      <c r="A212" s="38">
        <v>41234</v>
      </c>
      <c r="B212" s="31">
        <v>5614.7998049999997</v>
      </c>
      <c r="C212" s="31">
        <v>125.711906</v>
      </c>
      <c r="D212" s="39">
        <f t="shared" si="6"/>
        <v>0.7762651598516942</v>
      </c>
      <c r="E212" s="39">
        <f t="shared" si="7"/>
        <v>-1.0024948096386285E-3</v>
      </c>
    </row>
    <row r="213" spans="1:5" x14ac:dyDescent="0.35">
      <c r="A213" s="38">
        <v>41235</v>
      </c>
      <c r="B213" s="31">
        <v>5627.75</v>
      </c>
      <c r="C213" s="31">
        <v>124.93158</v>
      </c>
      <c r="D213" s="39">
        <f t="shared" si="6"/>
        <v>0.23064393121315124</v>
      </c>
      <c r="E213" s="39">
        <f t="shared" si="7"/>
        <v>-6.2072561369008461E-3</v>
      </c>
    </row>
    <row r="214" spans="1:5" x14ac:dyDescent="0.35">
      <c r="A214" s="38">
        <v>41236</v>
      </c>
      <c r="B214" s="31">
        <v>5626.6000979999999</v>
      </c>
      <c r="C214" s="31">
        <v>124.029831</v>
      </c>
      <c r="D214" s="39">
        <f t="shared" si="6"/>
        <v>-2.0432712895919525E-2</v>
      </c>
      <c r="E214" s="39">
        <f t="shared" si="7"/>
        <v>-7.2179428131781834E-3</v>
      </c>
    </row>
    <row r="215" spans="1:5" x14ac:dyDescent="0.35">
      <c r="A215" s="38">
        <v>41239</v>
      </c>
      <c r="B215" s="31">
        <v>5635.8999020000001</v>
      </c>
      <c r="C215" s="31">
        <v>127.548187</v>
      </c>
      <c r="D215" s="39">
        <f t="shared" si="6"/>
        <v>0.16528283222590989</v>
      </c>
      <c r="E215" s="39">
        <f t="shared" si="7"/>
        <v>2.836701438382188E-2</v>
      </c>
    </row>
    <row r="216" spans="1:5" x14ac:dyDescent="0.35">
      <c r="A216" s="38">
        <v>41240</v>
      </c>
      <c r="B216" s="31">
        <v>5727.4501950000003</v>
      </c>
      <c r="C216" s="31">
        <v>127.347267</v>
      </c>
      <c r="D216" s="39">
        <f t="shared" si="6"/>
        <v>1.6244130412520632</v>
      </c>
      <c r="E216" s="39">
        <f t="shared" si="7"/>
        <v>-1.5752477924284131E-3</v>
      </c>
    </row>
    <row r="217" spans="1:5" x14ac:dyDescent="0.35">
      <c r="A217" s="38">
        <v>41242</v>
      </c>
      <c r="B217" s="31">
        <v>5825</v>
      </c>
      <c r="C217" s="31">
        <v>127.856567</v>
      </c>
      <c r="D217" s="39">
        <f t="shared" si="6"/>
        <v>1.7031977874754727</v>
      </c>
      <c r="E217" s="39">
        <f t="shared" si="7"/>
        <v>3.9993005896231454E-3</v>
      </c>
    </row>
    <row r="218" spans="1:5" x14ac:dyDescent="0.35">
      <c r="A218" s="38">
        <v>41243</v>
      </c>
      <c r="B218" s="31">
        <v>5879.8500979999999</v>
      </c>
      <c r="C218" s="31">
        <v>127.27248400000001</v>
      </c>
      <c r="D218" s="39">
        <f t="shared" si="6"/>
        <v>0.94163258369098524</v>
      </c>
      <c r="E218" s="39">
        <f t="shared" si="7"/>
        <v>-4.5682675024427376E-3</v>
      </c>
    </row>
    <row r="219" spans="1:5" x14ac:dyDescent="0.35">
      <c r="A219" s="38">
        <v>41246</v>
      </c>
      <c r="B219" s="31">
        <v>5870.9501950000003</v>
      </c>
      <c r="C219" s="31">
        <v>128.692947</v>
      </c>
      <c r="D219" s="39">
        <f t="shared" si="6"/>
        <v>-0.15136275332983054</v>
      </c>
      <c r="E219" s="39">
        <f t="shared" si="7"/>
        <v>1.1160802047361612E-2</v>
      </c>
    </row>
    <row r="220" spans="1:5" x14ac:dyDescent="0.35">
      <c r="A220" s="38">
        <v>41247</v>
      </c>
      <c r="B220" s="31">
        <v>5889.25</v>
      </c>
      <c r="C220" s="31">
        <v>128.00607299999999</v>
      </c>
      <c r="D220" s="39">
        <f t="shared" si="6"/>
        <v>0.31170090687508634</v>
      </c>
      <c r="E220" s="39">
        <f t="shared" si="7"/>
        <v>-5.3373088114923445E-3</v>
      </c>
    </row>
    <row r="221" spans="1:5" x14ac:dyDescent="0.35">
      <c r="A221" s="38">
        <v>41248</v>
      </c>
      <c r="B221" s="31">
        <v>5900.5</v>
      </c>
      <c r="C221" s="31">
        <v>127.534164</v>
      </c>
      <c r="D221" s="39">
        <f t="shared" si="6"/>
        <v>0.19102602198921764</v>
      </c>
      <c r="E221" s="39">
        <f t="shared" si="7"/>
        <v>-3.6866141499394519E-3</v>
      </c>
    </row>
    <row r="222" spans="1:5" x14ac:dyDescent="0.35">
      <c r="A222" s="38">
        <v>41249</v>
      </c>
      <c r="B222" s="31">
        <v>5930.8999020000001</v>
      </c>
      <c r="C222" s="31">
        <v>127.45006600000001</v>
      </c>
      <c r="D222" s="39">
        <f t="shared" si="6"/>
        <v>0.51520891449877315</v>
      </c>
      <c r="E222" s="39">
        <f t="shared" si="7"/>
        <v>-6.5941546454954098E-4</v>
      </c>
    </row>
    <row r="223" spans="1:5" x14ac:dyDescent="0.35">
      <c r="A223" s="38">
        <v>41250</v>
      </c>
      <c r="B223" s="31">
        <v>5907.3999020000001</v>
      </c>
      <c r="C223" s="31">
        <v>125.833405</v>
      </c>
      <c r="D223" s="39">
        <f t="shared" si="6"/>
        <v>-0.39622992106266036</v>
      </c>
      <c r="E223" s="39">
        <f t="shared" si="7"/>
        <v>-1.2684661928696118E-2</v>
      </c>
    </row>
    <row r="224" spans="1:5" x14ac:dyDescent="0.35">
      <c r="A224" s="38">
        <v>41253</v>
      </c>
      <c r="B224" s="31">
        <v>5908.8999020000001</v>
      </c>
      <c r="C224" s="31">
        <v>124.641907</v>
      </c>
      <c r="D224" s="39">
        <f t="shared" si="6"/>
        <v>2.5391881790365372E-2</v>
      </c>
      <c r="E224" s="39">
        <f t="shared" si="7"/>
        <v>-9.468852885289052E-3</v>
      </c>
    </row>
    <row r="225" spans="1:5" x14ac:dyDescent="0.35">
      <c r="A225" s="38">
        <v>41254</v>
      </c>
      <c r="B225" s="31">
        <v>5898.7998049999997</v>
      </c>
      <c r="C225" s="31">
        <v>122.964508</v>
      </c>
      <c r="D225" s="39">
        <f t="shared" si="6"/>
        <v>-0.1709302436580768</v>
      </c>
      <c r="E225" s="39">
        <f t="shared" si="7"/>
        <v>-1.3457744994225805E-2</v>
      </c>
    </row>
    <row r="226" spans="1:5" x14ac:dyDescent="0.35">
      <c r="A226" s="38">
        <v>41255</v>
      </c>
      <c r="B226" s="31">
        <v>5888</v>
      </c>
      <c r="C226" s="31">
        <v>122.50662199999999</v>
      </c>
      <c r="D226" s="39">
        <f t="shared" si="6"/>
        <v>-0.18308478600757755</v>
      </c>
      <c r="E226" s="39">
        <f t="shared" si="7"/>
        <v>-3.7237248979193412E-3</v>
      </c>
    </row>
    <row r="227" spans="1:5" x14ac:dyDescent="0.35">
      <c r="A227" s="38">
        <v>41256</v>
      </c>
      <c r="B227" s="31">
        <v>5851.5</v>
      </c>
      <c r="C227" s="31">
        <v>121.80574</v>
      </c>
      <c r="D227" s="39">
        <f t="shared" si="6"/>
        <v>-0.61990489130434778</v>
      </c>
      <c r="E227" s="39">
        <f t="shared" si="7"/>
        <v>-5.7211764438333213E-3</v>
      </c>
    </row>
    <row r="228" spans="1:5" x14ac:dyDescent="0.35">
      <c r="A228" s="38">
        <v>41257</v>
      </c>
      <c r="B228" s="31">
        <v>5879.6000979999999</v>
      </c>
      <c r="C228" s="31">
        <v>120.590912</v>
      </c>
      <c r="D228" s="39">
        <f t="shared" si="6"/>
        <v>0.48022042211398597</v>
      </c>
      <c r="E228" s="39">
        <f t="shared" si="7"/>
        <v>-9.9734872921423672E-3</v>
      </c>
    </row>
    <row r="229" spans="1:5" x14ac:dyDescent="0.35">
      <c r="A229" s="38">
        <v>41260</v>
      </c>
      <c r="B229" s="31">
        <v>5857.8999020000001</v>
      </c>
      <c r="C229" s="31">
        <v>120.698387</v>
      </c>
      <c r="D229" s="39">
        <f t="shared" si="6"/>
        <v>-0.36907605344420108</v>
      </c>
      <c r="E229" s="39">
        <f t="shared" si="7"/>
        <v>8.9123631472323359E-4</v>
      </c>
    </row>
    <row r="230" spans="1:5" x14ac:dyDescent="0.35">
      <c r="A230" s="38">
        <v>41261</v>
      </c>
      <c r="B230" s="31">
        <v>5896.7998049999997</v>
      </c>
      <c r="C230" s="31">
        <v>120.824532</v>
      </c>
      <c r="D230" s="39">
        <f t="shared" si="6"/>
        <v>0.66405885472229331</v>
      </c>
      <c r="E230" s="39">
        <f t="shared" si="7"/>
        <v>1.0451258143160452E-3</v>
      </c>
    </row>
    <row r="231" spans="1:5" x14ac:dyDescent="0.35">
      <c r="A231" s="38">
        <v>41262</v>
      </c>
      <c r="B231" s="31">
        <v>5929.6000979999999</v>
      </c>
      <c r="C231" s="31">
        <v>120.245148</v>
      </c>
      <c r="D231" s="39">
        <f t="shared" si="6"/>
        <v>0.55623887675800521</v>
      </c>
      <c r="E231" s="39">
        <f t="shared" si="7"/>
        <v>-4.7952513484596365E-3</v>
      </c>
    </row>
    <row r="232" spans="1:5" x14ac:dyDescent="0.35">
      <c r="A232" s="38">
        <v>41263</v>
      </c>
      <c r="B232" s="31">
        <v>5916.3999020000001</v>
      </c>
      <c r="C232" s="31">
        <v>121.49736799999999</v>
      </c>
      <c r="D232" s="39">
        <f t="shared" si="6"/>
        <v>-0.22261528234344308</v>
      </c>
      <c r="E232" s="39">
        <f t="shared" si="7"/>
        <v>1.0413892126441511E-2</v>
      </c>
    </row>
    <row r="233" spans="1:5" x14ac:dyDescent="0.35">
      <c r="A233" s="38">
        <v>41264</v>
      </c>
      <c r="B233" s="31">
        <v>5847.7001950000003</v>
      </c>
      <c r="C233" s="31">
        <v>121.45998400000001</v>
      </c>
      <c r="D233" s="39">
        <f t="shared" si="6"/>
        <v>-1.161174162293801</v>
      </c>
      <c r="E233" s="39">
        <f t="shared" si="7"/>
        <v>-3.0769390823337642E-4</v>
      </c>
    </row>
    <row r="234" spans="1:5" x14ac:dyDescent="0.35">
      <c r="A234" s="38">
        <v>41267</v>
      </c>
      <c r="B234" s="31">
        <v>5855.75</v>
      </c>
      <c r="C234" s="31">
        <v>118.988274</v>
      </c>
      <c r="D234" s="39">
        <f t="shared" si="6"/>
        <v>0.13765762148481095</v>
      </c>
      <c r="E234" s="39">
        <f t="shared" si="7"/>
        <v>-2.0349994447554032E-2</v>
      </c>
    </row>
    <row r="235" spans="1:5" x14ac:dyDescent="0.35">
      <c r="A235" s="38">
        <v>41269</v>
      </c>
      <c r="B235" s="31">
        <v>5905.6000979999999</v>
      </c>
      <c r="C235" s="31">
        <v>122.744896</v>
      </c>
      <c r="D235" s="39">
        <f t="shared" si="6"/>
        <v>0.85130167783802058</v>
      </c>
      <c r="E235" s="39">
        <f t="shared" si="7"/>
        <v>3.1571363073978134E-2</v>
      </c>
    </row>
    <row r="236" spans="1:5" x14ac:dyDescent="0.35">
      <c r="A236" s="38">
        <v>41270</v>
      </c>
      <c r="B236" s="31">
        <v>5870.1000979999999</v>
      </c>
      <c r="C236" s="31">
        <v>126.211838</v>
      </c>
      <c r="D236" s="39">
        <f t="shared" si="6"/>
        <v>-0.60112434656763314</v>
      </c>
      <c r="E236" s="39">
        <f t="shared" si="7"/>
        <v>2.8245101124204815E-2</v>
      </c>
    </row>
    <row r="237" spans="1:5" x14ac:dyDescent="0.35">
      <c r="A237" s="38">
        <v>41271</v>
      </c>
      <c r="B237" s="31">
        <v>5908.3500979999999</v>
      </c>
      <c r="C237" s="31">
        <v>124.983002</v>
      </c>
      <c r="D237" s="39">
        <f t="shared" si="6"/>
        <v>0.6516072871233004</v>
      </c>
      <c r="E237" s="39">
        <f t="shared" si="7"/>
        <v>-9.7362974778958614E-3</v>
      </c>
    </row>
    <row r="238" spans="1:5" x14ac:dyDescent="0.35">
      <c r="A238" s="38">
        <v>41274</v>
      </c>
      <c r="B238" s="31">
        <v>5905.1000979999999</v>
      </c>
      <c r="C238" s="31">
        <v>126.412773</v>
      </c>
      <c r="D238" s="39">
        <f t="shared" si="6"/>
        <v>-5.5006896106243569E-2</v>
      </c>
      <c r="E238" s="39">
        <f t="shared" si="7"/>
        <v>1.1439723619376676E-2</v>
      </c>
    </row>
    <row r="239" spans="1:5" x14ac:dyDescent="0.35">
      <c r="A239" s="38">
        <v>41276</v>
      </c>
      <c r="B239" s="31">
        <v>5993.25</v>
      </c>
      <c r="C239" s="31">
        <v>127.57151</v>
      </c>
      <c r="D239" s="39">
        <f t="shared" si="6"/>
        <v>1.4927757453231933</v>
      </c>
      <c r="E239" s="39">
        <f t="shared" si="7"/>
        <v>9.1662968266664167E-3</v>
      </c>
    </row>
    <row r="240" spans="1:5" x14ac:dyDescent="0.35">
      <c r="A240" s="38">
        <v>41277</v>
      </c>
      <c r="B240" s="31">
        <v>6009.5</v>
      </c>
      <c r="C240" s="31">
        <v>126.169815</v>
      </c>
      <c r="D240" s="39">
        <f t="shared" si="6"/>
        <v>0.27113836399282526</v>
      </c>
      <c r="E240" s="39">
        <f t="shared" si="7"/>
        <v>-1.0987523781759765E-2</v>
      </c>
    </row>
    <row r="241" spans="1:5" x14ac:dyDescent="0.35">
      <c r="A241" s="38">
        <v>41278</v>
      </c>
      <c r="B241" s="31">
        <v>6016.1499020000001</v>
      </c>
      <c r="C241" s="31">
        <v>129.56665000000001</v>
      </c>
      <c r="D241" s="39">
        <f t="shared" si="6"/>
        <v>0.11065649388468445</v>
      </c>
      <c r="E241" s="39">
        <f t="shared" si="7"/>
        <v>2.6922723156881937E-2</v>
      </c>
    </row>
    <row r="242" spans="1:5" x14ac:dyDescent="0.35">
      <c r="A242" s="38">
        <v>41281</v>
      </c>
      <c r="B242" s="31">
        <v>5988.3999020000001</v>
      </c>
      <c r="C242" s="31">
        <v>129.627396</v>
      </c>
      <c r="D242" s="39">
        <f t="shared" si="6"/>
        <v>-0.46125845352980371</v>
      </c>
      <c r="E242" s="39">
        <f t="shared" si="7"/>
        <v>4.6883978245941093E-4</v>
      </c>
    </row>
    <row r="243" spans="1:5" x14ac:dyDescent="0.35">
      <c r="A243" s="38">
        <v>41282</v>
      </c>
      <c r="B243" s="31">
        <v>6001.7001950000003</v>
      </c>
      <c r="C243" s="31">
        <v>129.435822</v>
      </c>
      <c r="D243" s="39">
        <f t="shared" si="6"/>
        <v>0.22210094879532377</v>
      </c>
      <c r="E243" s="39">
        <f t="shared" si="7"/>
        <v>-1.4778820366028397E-3</v>
      </c>
    </row>
    <row r="244" spans="1:5" x14ac:dyDescent="0.35">
      <c r="A244" s="38">
        <v>41283</v>
      </c>
      <c r="B244" s="31">
        <v>5971.5</v>
      </c>
      <c r="C244" s="31">
        <v>129.319031</v>
      </c>
      <c r="D244" s="39">
        <f t="shared" si="6"/>
        <v>-0.50319399534751907</v>
      </c>
      <c r="E244" s="39">
        <f t="shared" si="7"/>
        <v>-9.0230817246253752E-4</v>
      </c>
    </row>
    <row r="245" spans="1:5" x14ac:dyDescent="0.35">
      <c r="A245" s="38">
        <v>41284</v>
      </c>
      <c r="B245" s="31">
        <v>5968.6499020000001</v>
      </c>
      <c r="C245" s="31">
        <v>128.141571</v>
      </c>
      <c r="D245" s="39">
        <f t="shared" si="6"/>
        <v>-4.7728342962402893E-2</v>
      </c>
      <c r="E245" s="39">
        <f t="shared" si="7"/>
        <v>-9.1050790505845698E-3</v>
      </c>
    </row>
    <row r="246" spans="1:5" x14ac:dyDescent="0.35">
      <c r="A246" s="38">
        <v>41285</v>
      </c>
      <c r="B246" s="31">
        <v>5951.2998049999997</v>
      </c>
      <c r="C246" s="31">
        <v>131.33750900000001</v>
      </c>
      <c r="D246" s="39">
        <f t="shared" si="6"/>
        <v>-0.29068712832673799</v>
      </c>
      <c r="E246" s="39">
        <f t="shared" si="7"/>
        <v>2.4940680647656584E-2</v>
      </c>
    </row>
    <row r="247" spans="1:5" x14ac:dyDescent="0.35">
      <c r="A247" s="38">
        <v>41288</v>
      </c>
      <c r="B247" s="31">
        <v>6024.0498049999997</v>
      </c>
      <c r="C247" s="31">
        <v>129.42648299999999</v>
      </c>
      <c r="D247" s="39">
        <f t="shared" si="6"/>
        <v>1.2224220318875367</v>
      </c>
      <c r="E247" s="39">
        <f t="shared" si="7"/>
        <v>-1.4550496766312362E-2</v>
      </c>
    </row>
    <row r="248" spans="1:5" x14ac:dyDescent="0.35">
      <c r="A248" s="38">
        <v>41289</v>
      </c>
      <c r="B248" s="31">
        <v>6056.6000979999999</v>
      </c>
      <c r="C248" s="31">
        <v>130.25353999999999</v>
      </c>
      <c r="D248" s="39">
        <f t="shared" si="6"/>
        <v>0.54033904190140136</v>
      </c>
      <c r="E248" s="39">
        <f t="shared" si="7"/>
        <v>6.3901682316438776E-3</v>
      </c>
    </row>
    <row r="249" spans="1:5" x14ac:dyDescent="0.35">
      <c r="A249" s="38">
        <v>41290</v>
      </c>
      <c r="B249" s="31">
        <v>6001.8500979999999</v>
      </c>
      <c r="C249" s="31">
        <v>131.39359999999999</v>
      </c>
      <c r="D249" s="39">
        <f t="shared" si="6"/>
        <v>-0.90397251121267608</v>
      </c>
      <c r="E249" s="39">
        <f t="shared" si="7"/>
        <v>8.7526220016746221E-3</v>
      </c>
    </row>
    <row r="250" spans="1:5" x14ac:dyDescent="0.35">
      <c r="A250" s="38">
        <v>41291</v>
      </c>
      <c r="B250" s="31">
        <v>6039.2001950000003</v>
      </c>
      <c r="C250" s="31">
        <v>129.501251</v>
      </c>
      <c r="D250" s="39">
        <f t="shared" si="6"/>
        <v>0.62230972766958403</v>
      </c>
      <c r="E250" s="39">
        <f t="shared" si="7"/>
        <v>-1.4402139830250453E-2</v>
      </c>
    </row>
    <row r="251" spans="1:5" x14ac:dyDescent="0.35">
      <c r="A251" s="38">
        <v>41292</v>
      </c>
      <c r="B251" s="31">
        <v>6064.3999020000001</v>
      </c>
      <c r="C251" s="31">
        <v>129.17884799999999</v>
      </c>
      <c r="D251" s="39">
        <f t="shared" si="6"/>
        <v>0.41726894599161013</v>
      </c>
      <c r="E251" s="39">
        <f t="shared" si="7"/>
        <v>-2.4895744057330262E-3</v>
      </c>
    </row>
    <row r="252" spans="1:5" x14ac:dyDescent="0.35">
      <c r="A252" s="38">
        <v>41295</v>
      </c>
      <c r="B252" s="31">
        <v>6082.2998049999997</v>
      </c>
      <c r="C252" s="31">
        <v>128.160248</v>
      </c>
      <c r="D252" s="39">
        <f t="shared" si="6"/>
        <v>0.29516363183925692</v>
      </c>
      <c r="E252" s="39">
        <f t="shared" si="7"/>
        <v>-7.88519185431962E-3</v>
      </c>
    </row>
    <row r="253" spans="1:5" x14ac:dyDescent="0.35">
      <c r="A253" s="38">
        <v>41296</v>
      </c>
      <c r="B253" s="31">
        <v>6048.5</v>
      </c>
      <c r="C253" s="31">
        <v>130.019882</v>
      </c>
      <c r="D253" s="39">
        <f t="shared" si="6"/>
        <v>-0.55570764486509316</v>
      </c>
      <c r="E253" s="39">
        <f t="shared" si="7"/>
        <v>1.4510224730526426E-2</v>
      </c>
    </row>
    <row r="254" spans="1:5" x14ac:dyDescent="0.35">
      <c r="A254" s="38">
        <v>41297</v>
      </c>
      <c r="B254" s="31">
        <v>6054.2998049999997</v>
      </c>
      <c r="C254" s="31">
        <v>129.851685</v>
      </c>
      <c r="D254" s="39">
        <f t="shared" si="6"/>
        <v>9.5888319418031762E-2</v>
      </c>
      <c r="E254" s="39">
        <f t="shared" si="7"/>
        <v>-1.293625231870247E-3</v>
      </c>
    </row>
    <row r="255" spans="1:5" x14ac:dyDescent="0.35">
      <c r="A255" s="38">
        <v>41298</v>
      </c>
      <c r="B255" s="31">
        <v>6019.3500979999999</v>
      </c>
      <c r="C255" s="31">
        <v>126.969978</v>
      </c>
      <c r="D255" s="39">
        <f t="shared" si="6"/>
        <v>-0.57727083437685422</v>
      </c>
      <c r="E255" s="39">
        <f t="shared" si="7"/>
        <v>-2.2192295771903195E-2</v>
      </c>
    </row>
    <row r="256" spans="1:5" x14ac:dyDescent="0.35">
      <c r="A256" s="38">
        <v>41299</v>
      </c>
      <c r="B256" s="31">
        <v>6074.6499020000001</v>
      </c>
      <c r="C256" s="31">
        <v>125.22910299999999</v>
      </c>
      <c r="D256" s="39">
        <f t="shared" si="6"/>
        <v>0.91870057563812801</v>
      </c>
      <c r="E256" s="39">
        <f t="shared" si="7"/>
        <v>-1.3710918340081958E-2</v>
      </c>
    </row>
    <row r="257" spans="1:5" x14ac:dyDescent="0.35">
      <c r="A257" s="38">
        <v>41302</v>
      </c>
      <c r="B257" s="31">
        <v>6074.7998049999997</v>
      </c>
      <c r="C257" s="31">
        <v>125.772522</v>
      </c>
      <c r="D257" s="39">
        <f t="shared" si="6"/>
        <v>2.4676813053899028E-3</v>
      </c>
      <c r="E257" s="39">
        <f t="shared" si="7"/>
        <v>4.3393986460160154E-3</v>
      </c>
    </row>
    <row r="258" spans="1:5" x14ac:dyDescent="0.35">
      <c r="A258" s="38">
        <v>41303</v>
      </c>
      <c r="B258" s="31">
        <v>6049.8999020000001</v>
      </c>
      <c r="C258" s="31">
        <v>125.084839</v>
      </c>
      <c r="D258" s="39">
        <f t="shared" si="6"/>
        <v>-0.40988845392905154</v>
      </c>
      <c r="E258" s="39">
        <f t="shared" si="7"/>
        <v>-5.4676728196640023E-3</v>
      </c>
    </row>
    <row r="259" spans="1:5" x14ac:dyDescent="0.35">
      <c r="A259" s="38">
        <v>41304</v>
      </c>
      <c r="B259" s="31">
        <v>6055.75</v>
      </c>
      <c r="C259" s="31">
        <v>124.579857</v>
      </c>
      <c r="D259" s="39">
        <f t="shared" si="6"/>
        <v>9.6697434581784411E-2</v>
      </c>
      <c r="E259" s="39">
        <f t="shared" si="7"/>
        <v>-4.0371159609518962E-3</v>
      </c>
    </row>
    <row r="260" spans="1:5" x14ac:dyDescent="0.35">
      <c r="A260" s="38">
        <v>41305</v>
      </c>
      <c r="B260" s="31">
        <v>6034.75</v>
      </c>
      <c r="C260" s="31">
        <v>125.52724499999999</v>
      </c>
      <c r="D260" s="39">
        <f t="shared" ref="D260:D323" si="8">((B260-B259)/B259)*100</f>
        <v>-0.34677785575692521</v>
      </c>
      <c r="E260" s="39">
        <f t="shared" ref="E260:E323" si="9">((C260-C259)/C259)</f>
        <v>7.6046643720259644E-3</v>
      </c>
    </row>
    <row r="261" spans="1:5" x14ac:dyDescent="0.35">
      <c r="A261" s="38">
        <v>41306</v>
      </c>
      <c r="B261" s="31">
        <v>5998.8999020000001</v>
      </c>
      <c r="C261" s="31">
        <v>124.243225</v>
      </c>
      <c r="D261" s="39">
        <f t="shared" si="8"/>
        <v>-0.59406102986867537</v>
      </c>
      <c r="E261" s="39">
        <f t="shared" si="9"/>
        <v>-1.0229014426310386E-2</v>
      </c>
    </row>
    <row r="262" spans="1:5" x14ac:dyDescent="0.35">
      <c r="A262" s="38">
        <v>41309</v>
      </c>
      <c r="B262" s="31">
        <v>5987.25</v>
      </c>
      <c r="C262" s="31">
        <v>124.666451</v>
      </c>
      <c r="D262" s="39">
        <f t="shared" si="8"/>
        <v>-0.19420063995593756</v>
      </c>
      <c r="E262" s="39">
        <f t="shared" si="9"/>
        <v>3.4064312158670999E-3</v>
      </c>
    </row>
    <row r="263" spans="1:5" x14ac:dyDescent="0.35">
      <c r="A263" s="38">
        <v>41310</v>
      </c>
      <c r="B263" s="31">
        <v>5956.8999020000001</v>
      </c>
      <c r="C263" s="31">
        <v>124.315376</v>
      </c>
      <c r="D263" s="39">
        <f t="shared" si="8"/>
        <v>-0.50691215499603137</v>
      </c>
      <c r="E263" s="39">
        <f t="shared" si="9"/>
        <v>-2.8161144973958912E-3</v>
      </c>
    </row>
    <row r="264" spans="1:5" x14ac:dyDescent="0.35">
      <c r="A264" s="38">
        <v>41311</v>
      </c>
      <c r="B264" s="31">
        <v>5959.2001950000003</v>
      </c>
      <c r="C264" s="31">
        <v>123.14194500000001</v>
      </c>
      <c r="D264" s="39">
        <f t="shared" si="8"/>
        <v>3.8615606067644775E-2</v>
      </c>
      <c r="E264" s="39">
        <f t="shared" si="9"/>
        <v>-9.4391461278288992E-3</v>
      </c>
    </row>
    <row r="265" spans="1:5" x14ac:dyDescent="0.35">
      <c r="A265" s="38">
        <v>41312</v>
      </c>
      <c r="B265" s="31">
        <v>5938.7998049999997</v>
      </c>
      <c r="C265" s="31">
        <v>123.098671</v>
      </c>
      <c r="D265" s="39">
        <f t="shared" si="8"/>
        <v>-0.34233436253941285</v>
      </c>
      <c r="E265" s="39">
        <f t="shared" si="9"/>
        <v>-3.5141559604252566E-4</v>
      </c>
    </row>
    <row r="266" spans="1:5" x14ac:dyDescent="0.35">
      <c r="A266" s="38">
        <v>41313</v>
      </c>
      <c r="B266" s="31">
        <v>5903.5</v>
      </c>
      <c r="C266" s="31">
        <v>121.343346</v>
      </c>
      <c r="D266" s="39">
        <f t="shared" si="8"/>
        <v>-0.59439291033652975</v>
      </c>
      <c r="E266" s="39">
        <f t="shared" si="9"/>
        <v>-1.4259495945329898E-2</v>
      </c>
    </row>
    <row r="267" spans="1:5" x14ac:dyDescent="0.35">
      <c r="A267" s="38">
        <v>41316</v>
      </c>
      <c r="B267" s="31">
        <v>5897.8500979999999</v>
      </c>
      <c r="C267" s="31">
        <v>120.319008</v>
      </c>
      <c r="D267" s="39">
        <f t="shared" si="8"/>
        <v>-9.5704277123742035E-2</v>
      </c>
      <c r="E267" s="39">
        <f t="shared" si="9"/>
        <v>-8.4416495322289873E-3</v>
      </c>
    </row>
    <row r="268" spans="1:5" x14ac:dyDescent="0.35">
      <c r="A268" s="38">
        <v>41317</v>
      </c>
      <c r="B268" s="31">
        <v>5922.5</v>
      </c>
      <c r="C268" s="31">
        <v>119.73230700000001</v>
      </c>
      <c r="D268" s="39">
        <f t="shared" si="8"/>
        <v>0.41794724501999564</v>
      </c>
      <c r="E268" s="39">
        <f t="shared" si="9"/>
        <v>-4.8762120778122675E-3</v>
      </c>
    </row>
    <row r="269" spans="1:5" x14ac:dyDescent="0.35">
      <c r="A269" s="38">
        <v>41318</v>
      </c>
      <c r="B269" s="31">
        <v>5932.9501950000003</v>
      </c>
      <c r="C269" s="31">
        <v>119.453369</v>
      </c>
      <c r="D269" s="39">
        <f t="shared" si="8"/>
        <v>0.17644905023217136</v>
      </c>
      <c r="E269" s="39">
        <f t="shared" si="9"/>
        <v>-2.3296803259625722E-3</v>
      </c>
    </row>
    <row r="270" spans="1:5" x14ac:dyDescent="0.35">
      <c r="A270" s="38">
        <v>41319</v>
      </c>
      <c r="B270" s="31">
        <v>5896.9501950000003</v>
      </c>
      <c r="C270" s="31">
        <v>121.131744</v>
      </c>
      <c r="D270" s="39">
        <f t="shared" si="8"/>
        <v>-0.60678075521920005</v>
      </c>
      <c r="E270" s="39">
        <f t="shared" si="9"/>
        <v>1.4050461816610653E-2</v>
      </c>
    </row>
    <row r="271" spans="1:5" x14ac:dyDescent="0.35">
      <c r="A271" s="38">
        <v>41320</v>
      </c>
      <c r="B271" s="31">
        <v>5887.3999020000001</v>
      </c>
      <c r="C271" s="31">
        <v>124.262474</v>
      </c>
      <c r="D271" s="39">
        <f t="shared" si="8"/>
        <v>-0.16195308904080438</v>
      </c>
      <c r="E271" s="39">
        <f t="shared" si="9"/>
        <v>2.5845661068002124E-2</v>
      </c>
    </row>
    <row r="272" spans="1:5" x14ac:dyDescent="0.35">
      <c r="A272" s="38">
        <v>41323</v>
      </c>
      <c r="B272" s="31">
        <v>5898.2001950000003</v>
      </c>
      <c r="C272" s="31">
        <v>124.00758399999999</v>
      </c>
      <c r="D272" s="39">
        <f t="shared" si="8"/>
        <v>0.18344758602742928</v>
      </c>
      <c r="E272" s="39">
        <f t="shared" si="9"/>
        <v>-2.0512226402317015E-3</v>
      </c>
    </row>
    <row r="273" spans="1:5" x14ac:dyDescent="0.35">
      <c r="A273" s="38">
        <v>41324</v>
      </c>
      <c r="B273" s="31">
        <v>5939.7001950000003</v>
      </c>
      <c r="C273" s="31">
        <v>122.930336</v>
      </c>
      <c r="D273" s="39">
        <f t="shared" si="8"/>
        <v>0.70360446624345208</v>
      </c>
      <c r="E273" s="39">
        <f t="shared" si="9"/>
        <v>-8.6869525657398295E-3</v>
      </c>
    </row>
    <row r="274" spans="1:5" x14ac:dyDescent="0.35">
      <c r="A274" s="38">
        <v>41325</v>
      </c>
      <c r="B274" s="31">
        <v>5943.0498049999997</v>
      </c>
      <c r="C274" s="31">
        <v>122.247444</v>
      </c>
      <c r="D274" s="39">
        <f t="shared" si="8"/>
        <v>5.6393587050386509E-2</v>
      </c>
      <c r="E274" s="39">
        <f t="shared" si="9"/>
        <v>-5.5551137515803695E-3</v>
      </c>
    </row>
    <row r="275" spans="1:5" x14ac:dyDescent="0.35">
      <c r="A275" s="38">
        <v>41326</v>
      </c>
      <c r="B275" s="31">
        <v>5852.25</v>
      </c>
      <c r="C275" s="31">
        <v>123.603638</v>
      </c>
      <c r="D275" s="39">
        <f t="shared" si="8"/>
        <v>-1.5278318031864393</v>
      </c>
      <c r="E275" s="39">
        <f t="shared" si="9"/>
        <v>1.1093843401748359E-2</v>
      </c>
    </row>
    <row r="276" spans="1:5" x14ac:dyDescent="0.35">
      <c r="A276" s="38">
        <v>41327</v>
      </c>
      <c r="B276" s="31">
        <v>5850.2998049999997</v>
      </c>
      <c r="C276" s="31">
        <v>121.65113100000001</v>
      </c>
      <c r="D276" s="39">
        <f t="shared" si="8"/>
        <v>-3.3323849801364415E-2</v>
      </c>
      <c r="E276" s="39">
        <f t="shared" si="9"/>
        <v>-1.5796517251377318E-2</v>
      </c>
    </row>
    <row r="277" spans="1:5" x14ac:dyDescent="0.35">
      <c r="A277" s="38">
        <v>41330</v>
      </c>
      <c r="B277" s="31">
        <v>5854.75</v>
      </c>
      <c r="C277" s="31">
        <v>119.17443799999999</v>
      </c>
      <c r="D277" s="39">
        <f t="shared" si="8"/>
        <v>7.6067811023923237E-2</v>
      </c>
      <c r="E277" s="39">
        <f t="shared" si="9"/>
        <v>-2.0358980468500629E-2</v>
      </c>
    </row>
    <row r="278" spans="1:5" x14ac:dyDescent="0.35">
      <c r="A278" s="38">
        <v>41331</v>
      </c>
      <c r="B278" s="31">
        <v>5761.3500979999999</v>
      </c>
      <c r="C278" s="31">
        <v>123.747902</v>
      </c>
      <c r="D278" s="39">
        <f t="shared" si="8"/>
        <v>-1.5952842051325866</v>
      </c>
      <c r="E278" s="39">
        <f t="shared" si="9"/>
        <v>3.8376216215091373E-2</v>
      </c>
    </row>
    <row r="279" spans="1:5" x14ac:dyDescent="0.35">
      <c r="A279" s="38">
        <v>41332</v>
      </c>
      <c r="B279" s="31">
        <v>5796.8999020000001</v>
      </c>
      <c r="C279" s="31">
        <v>123.05057499999999</v>
      </c>
      <c r="D279" s="39">
        <f t="shared" si="8"/>
        <v>0.61703946809864951</v>
      </c>
      <c r="E279" s="39">
        <f t="shared" si="9"/>
        <v>-5.6350611907747851E-3</v>
      </c>
    </row>
    <row r="280" spans="1:5" x14ac:dyDescent="0.35">
      <c r="A280" s="38">
        <v>41333</v>
      </c>
      <c r="B280" s="31">
        <v>5693.0498049999997</v>
      </c>
      <c r="C280" s="31">
        <v>126.104355</v>
      </c>
      <c r="D280" s="39">
        <f t="shared" si="8"/>
        <v>-1.79147645734181</v>
      </c>
      <c r="E280" s="39">
        <f t="shared" si="9"/>
        <v>2.4817275335771518E-2</v>
      </c>
    </row>
    <row r="281" spans="1:5" x14ac:dyDescent="0.35">
      <c r="A281" s="38">
        <v>41334</v>
      </c>
      <c r="B281" s="31">
        <v>5719.7001950000003</v>
      </c>
      <c r="C281" s="31">
        <v>123.24292</v>
      </c>
      <c r="D281" s="39">
        <f t="shared" si="8"/>
        <v>0.46812149748970444</v>
      </c>
      <c r="E281" s="39">
        <f t="shared" si="9"/>
        <v>-2.2691008569846776E-2</v>
      </c>
    </row>
    <row r="282" spans="1:5" x14ac:dyDescent="0.35">
      <c r="A282" s="38">
        <v>41337</v>
      </c>
      <c r="B282" s="31">
        <v>5698.5</v>
      </c>
      <c r="C282" s="31">
        <v>123.33432000000001</v>
      </c>
      <c r="D282" s="39">
        <f t="shared" si="8"/>
        <v>-0.37065220688547557</v>
      </c>
      <c r="E282" s="39">
        <f t="shared" si="9"/>
        <v>7.4162475215620708E-4</v>
      </c>
    </row>
    <row r="283" spans="1:5" x14ac:dyDescent="0.35">
      <c r="A283" s="38">
        <v>41338</v>
      </c>
      <c r="B283" s="31">
        <v>5784.25</v>
      </c>
      <c r="C283" s="31">
        <v>120.920151</v>
      </c>
      <c r="D283" s="39">
        <f t="shared" si="8"/>
        <v>1.5047819601649557</v>
      </c>
      <c r="E283" s="39">
        <f t="shared" si="9"/>
        <v>-1.9574186649750053E-2</v>
      </c>
    </row>
    <row r="284" spans="1:5" x14ac:dyDescent="0.35">
      <c r="A284" s="38">
        <v>41339</v>
      </c>
      <c r="B284" s="31">
        <v>5818.6000979999999</v>
      </c>
      <c r="C284" s="31">
        <v>122.30516799999999</v>
      </c>
      <c r="D284" s="39">
        <f t="shared" si="8"/>
        <v>0.59385569434239338</v>
      </c>
      <c r="E284" s="39">
        <f t="shared" si="9"/>
        <v>1.1453980073180612E-2</v>
      </c>
    </row>
    <row r="285" spans="1:5" x14ac:dyDescent="0.35">
      <c r="A285" s="38">
        <v>41340</v>
      </c>
      <c r="B285" s="31">
        <v>5863.2998049999997</v>
      </c>
      <c r="C285" s="31">
        <v>120.064117</v>
      </c>
      <c r="D285" s="39">
        <f t="shared" si="8"/>
        <v>0.7682209852394597</v>
      </c>
      <c r="E285" s="39">
        <f t="shared" si="9"/>
        <v>-1.8323436667860175E-2</v>
      </c>
    </row>
    <row r="286" spans="1:5" x14ac:dyDescent="0.35">
      <c r="A286" s="38">
        <v>41341</v>
      </c>
      <c r="B286" s="31">
        <v>5945.7001950000003</v>
      </c>
      <c r="C286" s="31">
        <v>121.025948</v>
      </c>
      <c r="D286" s="39">
        <f t="shared" si="8"/>
        <v>1.4053586332005874</v>
      </c>
      <c r="E286" s="39">
        <f t="shared" si="9"/>
        <v>8.0109780010292637E-3</v>
      </c>
    </row>
    <row r="287" spans="1:5" x14ac:dyDescent="0.35">
      <c r="A287" s="38">
        <v>41344</v>
      </c>
      <c r="B287" s="31">
        <v>5942.3500979999999</v>
      </c>
      <c r="C287" s="31">
        <v>123.569946</v>
      </c>
      <c r="D287" s="39">
        <f t="shared" si="8"/>
        <v>-5.6344869235379597E-2</v>
      </c>
      <c r="E287" s="39">
        <f t="shared" si="9"/>
        <v>2.1020269140961424E-2</v>
      </c>
    </row>
    <row r="288" spans="1:5" x14ac:dyDescent="0.35">
      <c r="A288" s="38">
        <v>41345</v>
      </c>
      <c r="B288" s="31">
        <v>5914.1000979999999</v>
      </c>
      <c r="C288" s="31">
        <v>123.00250200000001</v>
      </c>
      <c r="D288" s="39">
        <f t="shared" si="8"/>
        <v>-0.47540113817104146</v>
      </c>
      <c r="E288" s="39">
        <f t="shared" si="9"/>
        <v>-4.5920874643741831E-3</v>
      </c>
    </row>
    <row r="289" spans="1:5" x14ac:dyDescent="0.35">
      <c r="A289" s="38">
        <v>41346</v>
      </c>
      <c r="B289" s="31">
        <v>5851.2001950000003</v>
      </c>
      <c r="C289" s="31">
        <v>121.415482</v>
      </c>
      <c r="D289" s="39">
        <f t="shared" si="8"/>
        <v>-1.0635583090869685</v>
      </c>
      <c r="E289" s="39">
        <f t="shared" si="9"/>
        <v>-1.2902339173556076E-2</v>
      </c>
    </row>
    <row r="290" spans="1:5" x14ac:dyDescent="0.35">
      <c r="A290" s="38">
        <v>41347</v>
      </c>
      <c r="B290" s="31">
        <v>5908.9501950000003</v>
      </c>
      <c r="C290" s="31">
        <v>120.477715</v>
      </c>
      <c r="D290" s="39">
        <f t="shared" si="8"/>
        <v>0.98697699746026191</v>
      </c>
      <c r="E290" s="39">
        <f t="shared" si="9"/>
        <v>-7.7236196286730044E-3</v>
      </c>
    </row>
    <row r="291" spans="1:5" x14ac:dyDescent="0.35">
      <c r="A291" s="38">
        <v>41348</v>
      </c>
      <c r="B291" s="31">
        <v>5872.6000979999999</v>
      </c>
      <c r="C291" s="31">
        <v>121.809837</v>
      </c>
      <c r="D291" s="39">
        <f t="shared" si="8"/>
        <v>-0.61517013683342547</v>
      </c>
      <c r="E291" s="39">
        <f t="shared" si="9"/>
        <v>1.1056999213505985E-2</v>
      </c>
    </row>
    <row r="292" spans="1:5" x14ac:dyDescent="0.35">
      <c r="A292" s="38">
        <v>41351</v>
      </c>
      <c r="B292" s="31">
        <v>5835.25</v>
      </c>
      <c r="C292" s="31">
        <v>124.94053599999999</v>
      </c>
      <c r="D292" s="39">
        <f t="shared" si="8"/>
        <v>-0.63600615360681567</v>
      </c>
      <c r="E292" s="39">
        <f t="shared" si="9"/>
        <v>2.5701528522692241E-2</v>
      </c>
    </row>
    <row r="293" spans="1:5" x14ac:dyDescent="0.35">
      <c r="A293" s="38">
        <v>41352</v>
      </c>
      <c r="B293" s="31">
        <v>5745.9501950000003</v>
      </c>
      <c r="C293" s="31">
        <v>123.44493900000001</v>
      </c>
      <c r="D293" s="39">
        <f t="shared" si="8"/>
        <v>-1.5303509703954354</v>
      </c>
      <c r="E293" s="39">
        <f t="shared" si="9"/>
        <v>-1.1970470496460729E-2</v>
      </c>
    </row>
    <row r="294" spans="1:5" x14ac:dyDescent="0.35">
      <c r="A294" s="38">
        <v>41353</v>
      </c>
      <c r="B294" s="31">
        <v>5694.3999020000001</v>
      </c>
      <c r="C294" s="31">
        <v>120.56426999999999</v>
      </c>
      <c r="D294" s="39">
        <f t="shared" si="8"/>
        <v>-0.89715871614860443</v>
      </c>
      <c r="E294" s="39">
        <f t="shared" si="9"/>
        <v>-2.3335658985582323E-2</v>
      </c>
    </row>
    <row r="295" spans="1:5" x14ac:dyDescent="0.35">
      <c r="A295" s="38">
        <v>41354</v>
      </c>
      <c r="B295" s="31">
        <v>5658.75</v>
      </c>
      <c r="C295" s="31">
        <v>120.14108299999999</v>
      </c>
      <c r="D295" s="39">
        <f t="shared" si="8"/>
        <v>-0.62605195654557155</v>
      </c>
      <c r="E295" s="39">
        <f t="shared" si="9"/>
        <v>-3.5100531857406732E-3</v>
      </c>
    </row>
    <row r="296" spans="1:5" x14ac:dyDescent="0.35">
      <c r="A296" s="38">
        <v>41355</v>
      </c>
      <c r="B296" s="31">
        <v>5651.3500979999999</v>
      </c>
      <c r="C296" s="31">
        <v>118.885895</v>
      </c>
      <c r="D296" s="39">
        <f t="shared" si="8"/>
        <v>-0.1307691981444685</v>
      </c>
      <c r="E296" s="39">
        <f t="shared" si="9"/>
        <v>-1.0447616823963455E-2</v>
      </c>
    </row>
    <row r="297" spans="1:5" x14ac:dyDescent="0.35">
      <c r="A297" s="38">
        <v>41358</v>
      </c>
      <c r="B297" s="31">
        <v>5633.8500979999999</v>
      </c>
      <c r="C297" s="31">
        <v>116.351494</v>
      </c>
      <c r="D297" s="39">
        <f t="shared" si="8"/>
        <v>-0.30966051822188845</v>
      </c>
      <c r="E297" s="39">
        <f t="shared" si="9"/>
        <v>-2.1317928422038647E-2</v>
      </c>
    </row>
    <row r="298" spans="1:5" x14ac:dyDescent="0.35">
      <c r="A298" s="38">
        <v>41359</v>
      </c>
      <c r="B298" s="31">
        <v>5641.6000979999999</v>
      </c>
      <c r="C298" s="31">
        <v>112.946648</v>
      </c>
      <c r="D298" s="39">
        <f t="shared" si="8"/>
        <v>0.13756134553085159</v>
      </c>
      <c r="E298" s="39">
        <f t="shared" si="9"/>
        <v>-2.926344890766943E-2</v>
      </c>
    </row>
    <row r="299" spans="1:5" x14ac:dyDescent="0.35">
      <c r="A299" s="38">
        <v>41361</v>
      </c>
      <c r="B299" s="31">
        <v>5682.5498049999997</v>
      </c>
      <c r="C299" s="31">
        <v>109.310959</v>
      </c>
      <c r="D299" s="39">
        <f t="shared" si="8"/>
        <v>0.72585270647802236</v>
      </c>
      <c r="E299" s="39">
        <f t="shared" si="9"/>
        <v>-3.218943691007102E-2</v>
      </c>
    </row>
    <row r="300" spans="1:5" x14ac:dyDescent="0.35">
      <c r="A300" s="38">
        <v>41365</v>
      </c>
      <c r="B300" s="31">
        <v>5704.3999020000001</v>
      </c>
      <c r="C300" s="31">
        <v>110.42667400000001</v>
      </c>
      <c r="D300" s="39">
        <f t="shared" si="8"/>
        <v>0.38451219522572155</v>
      </c>
      <c r="E300" s="39">
        <f t="shared" si="9"/>
        <v>1.020679911883317E-2</v>
      </c>
    </row>
    <row r="301" spans="1:5" x14ac:dyDescent="0.35">
      <c r="A301" s="38">
        <v>41366</v>
      </c>
      <c r="B301" s="31">
        <v>5748.1000979999999</v>
      </c>
      <c r="C301" s="31">
        <v>112.83123000000001</v>
      </c>
      <c r="D301" s="39">
        <f t="shared" si="8"/>
        <v>0.76607875939199499</v>
      </c>
      <c r="E301" s="39">
        <f t="shared" si="9"/>
        <v>2.1775137409282101E-2</v>
      </c>
    </row>
    <row r="302" spans="1:5" x14ac:dyDescent="0.35">
      <c r="A302" s="38">
        <v>41367</v>
      </c>
      <c r="B302" s="31">
        <v>5672.8999020000001</v>
      </c>
      <c r="C302" s="31">
        <v>113.74015</v>
      </c>
      <c r="D302" s="39">
        <f t="shared" si="8"/>
        <v>-1.3082617685479243</v>
      </c>
      <c r="E302" s="39">
        <f t="shared" si="9"/>
        <v>8.0555711393024317E-3</v>
      </c>
    </row>
    <row r="303" spans="1:5" x14ac:dyDescent="0.35">
      <c r="A303" s="38">
        <v>41368</v>
      </c>
      <c r="B303" s="31">
        <v>5574.75</v>
      </c>
      <c r="C303" s="31">
        <v>116.082176</v>
      </c>
      <c r="D303" s="39">
        <f t="shared" si="8"/>
        <v>-1.730153954688977</v>
      </c>
      <c r="E303" s="39">
        <f t="shared" si="9"/>
        <v>2.05910226072324E-2</v>
      </c>
    </row>
    <row r="304" spans="1:5" x14ac:dyDescent="0.35">
      <c r="A304" s="38">
        <v>41369</v>
      </c>
      <c r="B304" s="31">
        <v>5553.25</v>
      </c>
      <c r="C304" s="31">
        <v>114.95204200000001</v>
      </c>
      <c r="D304" s="39">
        <f t="shared" si="8"/>
        <v>-0.38566751872281269</v>
      </c>
      <c r="E304" s="39">
        <f t="shared" si="9"/>
        <v>-9.7356376227819685E-3</v>
      </c>
    </row>
    <row r="305" spans="1:5" x14ac:dyDescent="0.35">
      <c r="A305" s="38">
        <v>41372</v>
      </c>
      <c r="B305" s="31">
        <v>5542.9501950000003</v>
      </c>
      <c r="C305" s="31">
        <v>112.802368</v>
      </c>
      <c r="D305" s="39">
        <f t="shared" si="8"/>
        <v>-0.18547346148651062</v>
      </c>
      <c r="E305" s="39">
        <f t="shared" si="9"/>
        <v>-1.8700616036033568E-2</v>
      </c>
    </row>
    <row r="306" spans="1:5" x14ac:dyDescent="0.35">
      <c r="A306" s="38">
        <v>41373</v>
      </c>
      <c r="B306" s="31">
        <v>5495.1000979999999</v>
      </c>
      <c r="C306" s="31">
        <v>112.783134</v>
      </c>
      <c r="D306" s="39">
        <f t="shared" si="8"/>
        <v>-0.86326045366894122</v>
      </c>
      <c r="E306" s="39">
        <f t="shared" si="9"/>
        <v>-1.7051060488373177E-4</v>
      </c>
    </row>
    <row r="307" spans="1:5" x14ac:dyDescent="0.35">
      <c r="A307" s="38">
        <v>41374</v>
      </c>
      <c r="B307" s="31">
        <v>5558.7001950000003</v>
      </c>
      <c r="C307" s="31">
        <v>109.354248</v>
      </c>
      <c r="D307" s="39">
        <f t="shared" si="8"/>
        <v>1.1573965144538203</v>
      </c>
      <c r="E307" s="39">
        <f t="shared" si="9"/>
        <v>-3.0402471348242598E-2</v>
      </c>
    </row>
    <row r="308" spans="1:5" x14ac:dyDescent="0.35">
      <c r="A308" s="38">
        <v>41375</v>
      </c>
      <c r="B308" s="31">
        <v>5594</v>
      </c>
      <c r="C308" s="31">
        <v>108.084633</v>
      </c>
      <c r="D308" s="39">
        <f t="shared" si="8"/>
        <v>0.63503703674739465</v>
      </c>
      <c r="E308" s="39">
        <f t="shared" si="9"/>
        <v>-1.161011138771675E-2</v>
      </c>
    </row>
    <row r="309" spans="1:5" x14ac:dyDescent="0.35">
      <c r="A309" s="38">
        <v>41376</v>
      </c>
      <c r="B309" s="31">
        <v>5528.5498049999997</v>
      </c>
      <c r="C309" s="31">
        <v>106.82946800000001</v>
      </c>
      <c r="D309" s="39">
        <f t="shared" si="8"/>
        <v>-1.1700070611369386</v>
      </c>
      <c r="E309" s="39">
        <f t="shared" si="9"/>
        <v>-1.1612797908098471E-2</v>
      </c>
    </row>
    <row r="310" spans="1:5" x14ac:dyDescent="0.35">
      <c r="A310" s="38">
        <v>41379</v>
      </c>
      <c r="B310" s="31">
        <v>5568.3999020000001</v>
      </c>
      <c r="C310" s="31">
        <v>107.67585800000001</v>
      </c>
      <c r="D310" s="39">
        <f t="shared" si="8"/>
        <v>0.72080560735765065</v>
      </c>
      <c r="E310" s="39">
        <f t="shared" si="9"/>
        <v>7.922813956164225E-3</v>
      </c>
    </row>
    <row r="311" spans="1:5" x14ac:dyDescent="0.35">
      <c r="A311" s="38">
        <v>41380</v>
      </c>
      <c r="B311" s="31">
        <v>5688.9501950000003</v>
      </c>
      <c r="C311" s="31">
        <v>107.113197</v>
      </c>
      <c r="D311" s="39">
        <f t="shared" si="8"/>
        <v>2.1649000632426243</v>
      </c>
      <c r="E311" s="39">
        <f t="shared" si="9"/>
        <v>-5.2255074670499082E-3</v>
      </c>
    </row>
    <row r="312" spans="1:5" x14ac:dyDescent="0.35">
      <c r="A312" s="38">
        <v>41381</v>
      </c>
      <c r="B312" s="31">
        <v>5688.7001950000003</v>
      </c>
      <c r="C312" s="31">
        <v>108.132721</v>
      </c>
      <c r="D312" s="39">
        <f t="shared" si="8"/>
        <v>-4.394483892998821E-3</v>
      </c>
      <c r="E312" s="39">
        <f t="shared" si="9"/>
        <v>9.5181922354535282E-3</v>
      </c>
    </row>
    <row r="313" spans="1:5" x14ac:dyDescent="0.35">
      <c r="A313" s="38">
        <v>41382</v>
      </c>
      <c r="B313" s="31">
        <v>5783.1000979999999</v>
      </c>
      <c r="C313" s="31">
        <v>110.19103200000001</v>
      </c>
      <c r="D313" s="39">
        <f t="shared" si="8"/>
        <v>1.6594283362475482</v>
      </c>
      <c r="E313" s="39">
        <f t="shared" si="9"/>
        <v>1.9035043056023746E-2</v>
      </c>
    </row>
    <row r="314" spans="1:5" x14ac:dyDescent="0.35">
      <c r="A314" s="38">
        <v>41386</v>
      </c>
      <c r="B314" s="31">
        <v>5834.3999020000001</v>
      </c>
      <c r="C314" s="31">
        <v>112.672523</v>
      </c>
      <c r="D314" s="39">
        <f t="shared" si="8"/>
        <v>0.88706408553677829</v>
      </c>
      <c r="E314" s="39">
        <f t="shared" si="9"/>
        <v>2.2519899804550256E-2</v>
      </c>
    </row>
    <row r="315" spans="1:5" x14ac:dyDescent="0.35">
      <c r="A315" s="38">
        <v>41387</v>
      </c>
      <c r="B315" s="31">
        <v>5836.8999020000001</v>
      </c>
      <c r="C315" s="31">
        <v>117.53935199999999</v>
      </c>
      <c r="D315" s="39">
        <f t="shared" si="8"/>
        <v>4.2849308274926674E-2</v>
      </c>
      <c r="E315" s="39">
        <f t="shared" si="9"/>
        <v>4.3194461883133618E-2</v>
      </c>
    </row>
    <row r="316" spans="1:5" x14ac:dyDescent="0.35">
      <c r="A316" s="38">
        <v>41389</v>
      </c>
      <c r="B316" s="31">
        <v>5916.2998049999997</v>
      </c>
      <c r="C316" s="31">
        <v>119.184059</v>
      </c>
      <c r="D316" s="39">
        <f t="shared" si="8"/>
        <v>1.3603094850537587</v>
      </c>
      <c r="E316" s="39">
        <f t="shared" si="9"/>
        <v>1.3992820038688073E-2</v>
      </c>
    </row>
    <row r="317" spans="1:5" x14ac:dyDescent="0.35">
      <c r="A317" s="38">
        <v>41390</v>
      </c>
      <c r="B317" s="31">
        <v>5871.4501950000003</v>
      </c>
      <c r="C317" s="31">
        <v>124.123009</v>
      </c>
      <c r="D317" s="39">
        <f t="shared" si="8"/>
        <v>-0.75806858134700805</v>
      </c>
      <c r="E317" s="39">
        <f t="shared" si="9"/>
        <v>4.1439686158028829E-2</v>
      </c>
    </row>
    <row r="318" spans="1:5" x14ac:dyDescent="0.35">
      <c r="A318" s="38">
        <v>41393</v>
      </c>
      <c r="B318" s="31">
        <v>5904.1000979999999</v>
      </c>
      <c r="C318" s="31">
        <v>121.29525</v>
      </c>
      <c r="D318" s="39">
        <f t="shared" si="8"/>
        <v>0.55607902503888207</v>
      </c>
      <c r="E318" s="39">
        <f t="shared" si="9"/>
        <v>-2.2781908227829061E-2</v>
      </c>
    </row>
    <row r="319" spans="1:5" x14ac:dyDescent="0.35">
      <c r="A319" s="38">
        <v>41394</v>
      </c>
      <c r="B319" s="31">
        <v>5930.2001950000003</v>
      </c>
      <c r="C319" s="31">
        <v>116.928589</v>
      </c>
      <c r="D319" s="39">
        <f t="shared" si="8"/>
        <v>0.44206731875771899</v>
      </c>
      <c r="E319" s="39">
        <f t="shared" si="9"/>
        <v>-3.6000263819069532E-2</v>
      </c>
    </row>
    <row r="320" spans="1:5" x14ac:dyDescent="0.35">
      <c r="A320" s="38">
        <v>41396</v>
      </c>
      <c r="B320" s="31">
        <v>5999.3500979999999</v>
      </c>
      <c r="C320" s="31">
        <v>117.943298</v>
      </c>
      <c r="D320" s="39">
        <f t="shared" si="8"/>
        <v>1.1660635514177533</v>
      </c>
      <c r="E320" s="39">
        <f t="shared" si="9"/>
        <v>8.6780231308529378E-3</v>
      </c>
    </row>
    <row r="321" spans="1:5" x14ac:dyDescent="0.35">
      <c r="A321" s="38">
        <v>41397</v>
      </c>
      <c r="B321" s="31">
        <v>5944</v>
      </c>
      <c r="C321" s="31">
        <v>121.968529</v>
      </c>
      <c r="D321" s="39">
        <f t="shared" si="8"/>
        <v>-0.92260156676723903</v>
      </c>
      <c r="E321" s="39">
        <f t="shared" si="9"/>
        <v>3.4128526743418736E-2</v>
      </c>
    </row>
    <row r="322" spans="1:5" x14ac:dyDescent="0.35">
      <c r="A322" s="38">
        <v>41400</v>
      </c>
      <c r="B322" s="31">
        <v>5971.0498049999997</v>
      </c>
      <c r="C322" s="31">
        <v>119.487038</v>
      </c>
      <c r="D322" s="39">
        <f t="shared" si="8"/>
        <v>0.45507747308209373</v>
      </c>
      <c r="E322" s="39">
        <f t="shared" si="9"/>
        <v>-2.03453384274234E-2</v>
      </c>
    </row>
    <row r="323" spans="1:5" x14ac:dyDescent="0.35">
      <c r="A323" s="38">
        <v>41401</v>
      </c>
      <c r="B323" s="31">
        <v>6043.5498049999997</v>
      </c>
      <c r="C323" s="31">
        <v>121.19425200000001</v>
      </c>
      <c r="D323" s="39">
        <f t="shared" si="8"/>
        <v>1.2141918484634044</v>
      </c>
      <c r="E323" s="39">
        <f t="shared" si="9"/>
        <v>1.4287859407812985E-2</v>
      </c>
    </row>
    <row r="324" spans="1:5" x14ac:dyDescent="0.35">
      <c r="A324" s="38">
        <v>41402</v>
      </c>
      <c r="B324" s="31">
        <v>6069.2998049999997</v>
      </c>
      <c r="C324" s="31">
        <v>123.24292</v>
      </c>
      <c r="D324" s="39">
        <f t="shared" ref="D324:D387" si="10">((B324-B323)/B323)*100</f>
        <v>0.42607409272438351</v>
      </c>
      <c r="E324" s="39">
        <f t="shared" ref="E324:E387" si="11">((C324-C323)/C323)</f>
        <v>1.6904003005026938E-2</v>
      </c>
    </row>
    <row r="325" spans="1:5" x14ac:dyDescent="0.35">
      <c r="A325" s="38">
        <v>41403</v>
      </c>
      <c r="B325" s="31">
        <v>6050.1499020000001</v>
      </c>
      <c r="C325" s="31">
        <v>131.00968900000001</v>
      </c>
      <c r="D325" s="39">
        <f t="shared" si="10"/>
        <v>-0.31552079507134417</v>
      </c>
      <c r="E325" s="39">
        <f t="shared" si="11"/>
        <v>6.3020001473512721E-2</v>
      </c>
    </row>
    <row r="326" spans="1:5" x14ac:dyDescent="0.35">
      <c r="A326" s="38">
        <v>41404</v>
      </c>
      <c r="B326" s="31">
        <v>6094.75</v>
      </c>
      <c r="C326" s="31">
        <v>133.69311500000001</v>
      </c>
      <c r="D326" s="39">
        <f t="shared" si="10"/>
        <v>0.73717343739295482</v>
      </c>
      <c r="E326" s="39">
        <f t="shared" si="11"/>
        <v>2.04826530043896E-2</v>
      </c>
    </row>
    <row r="327" spans="1:5" x14ac:dyDescent="0.35">
      <c r="A327" s="38">
        <v>41407</v>
      </c>
      <c r="B327" s="31">
        <v>5980.4501950000003</v>
      </c>
      <c r="C327" s="31">
        <v>134.60206600000001</v>
      </c>
      <c r="D327" s="39">
        <f t="shared" si="10"/>
        <v>-1.8753813528036369</v>
      </c>
      <c r="E327" s="39">
        <f t="shared" si="11"/>
        <v>6.7987869083610012E-3</v>
      </c>
    </row>
    <row r="328" spans="1:5" x14ac:dyDescent="0.35">
      <c r="A328" s="38">
        <v>41408</v>
      </c>
      <c r="B328" s="31">
        <v>5995.3999020000001</v>
      </c>
      <c r="C328" s="31">
        <v>132.61106899999999</v>
      </c>
      <c r="D328" s="39">
        <f t="shared" si="10"/>
        <v>0.2499762812588687</v>
      </c>
      <c r="E328" s="39">
        <f t="shared" si="11"/>
        <v>-1.4791726896673497E-2</v>
      </c>
    </row>
    <row r="329" spans="1:5" x14ac:dyDescent="0.35">
      <c r="A329" s="38">
        <v>41409</v>
      </c>
      <c r="B329" s="31">
        <v>6146.75</v>
      </c>
      <c r="C329" s="31">
        <v>132.76495399999999</v>
      </c>
      <c r="D329" s="39">
        <f t="shared" si="10"/>
        <v>2.5244370763243191</v>
      </c>
      <c r="E329" s="39">
        <f t="shared" si="11"/>
        <v>1.1604234937582965E-3</v>
      </c>
    </row>
    <row r="330" spans="1:5" x14ac:dyDescent="0.35">
      <c r="A330" s="38">
        <v>41410</v>
      </c>
      <c r="B330" s="31">
        <v>6169.8999020000001</v>
      </c>
      <c r="C330" s="31">
        <v>134.76559399999999</v>
      </c>
      <c r="D330" s="39">
        <f t="shared" si="10"/>
        <v>0.37662019766543475</v>
      </c>
      <c r="E330" s="39">
        <f t="shared" si="11"/>
        <v>1.5069036968897713E-2</v>
      </c>
    </row>
    <row r="331" spans="1:5" x14ac:dyDescent="0.35">
      <c r="A331" s="38">
        <v>41411</v>
      </c>
      <c r="B331" s="31">
        <v>6187.2998049999997</v>
      </c>
      <c r="C331" s="31">
        <v>141.73396299999999</v>
      </c>
      <c r="D331" s="39">
        <f t="shared" si="10"/>
        <v>0.28201272753808021</v>
      </c>
      <c r="E331" s="39">
        <f t="shared" si="11"/>
        <v>5.1707329691286011E-2</v>
      </c>
    </row>
    <row r="332" spans="1:5" x14ac:dyDescent="0.35">
      <c r="A332" s="38">
        <v>41414</v>
      </c>
      <c r="B332" s="31">
        <v>6156.8999020000001</v>
      </c>
      <c r="C332" s="31">
        <v>145.16284200000001</v>
      </c>
      <c r="D332" s="39">
        <f t="shared" si="10"/>
        <v>-0.49132746041226527</v>
      </c>
      <c r="E332" s="39">
        <f t="shared" si="11"/>
        <v>2.4192359596972701E-2</v>
      </c>
    </row>
    <row r="333" spans="1:5" x14ac:dyDescent="0.35">
      <c r="A333" s="38">
        <v>41415</v>
      </c>
      <c r="B333" s="31">
        <v>6114.1000979999999</v>
      </c>
      <c r="C333" s="31">
        <v>152.07836900000001</v>
      </c>
      <c r="D333" s="39">
        <f t="shared" si="10"/>
        <v>-0.6951518569612799</v>
      </c>
      <c r="E333" s="39">
        <f t="shared" si="11"/>
        <v>4.7639787873538578E-2</v>
      </c>
    </row>
    <row r="334" spans="1:5" x14ac:dyDescent="0.35">
      <c r="A334" s="38">
        <v>41416</v>
      </c>
      <c r="B334" s="31">
        <v>6094.5</v>
      </c>
      <c r="C334" s="31">
        <v>143.542191</v>
      </c>
      <c r="D334" s="39">
        <f t="shared" si="10"/>
        <v>-0.3205720823316473</v>
      </c>
      <c r="E334" s="39">
        <f t="shared" si="11"/>
        <v>-5.6130125908964781E-2</v>
      </c>
    </row>
    <row r="335" spans="1:5" x14ac:dyDescent="0.35">
      <c r="A335" s="38">
        <v>41417</v>
      </c>
      <c r="B335" s="31">
        <v>5967.0498049999997</v>
      </c>
      <c r="C335" s="31">
        <v>138.915817</v>
      </c>
      <c r="D335" s="39">
        <f t="shared" si="10"/>
        <v>-2.0912329969644818</v>
      </c>
      <c r="E335" s="39">
        <f t="shared" si="11"/>
        <v>-3.2230063981676292E-2</v>
      </c>
    </row>
    <row r="336" spans="1:5" x14ac:dyDescent="0.35">
      <c r="A336" s="38">
        <v>41418</v>
      </c>
      <c r="B336" s="31">
        <v>5983.5498049999997</v>
      </c>
      <c r="C336" s="31">
        <v>137.07873499999999</v>
      </c>
      <c r="D336" s="39">
        <f t="shared" si="10"/>
        <v>0.27651855672754855</v>
      </c>
      <c r="E336" s="39">
        <f t="shared" si="11"/>
        <v>-1.3224426416467819E-2</v>
      </c>
    </row>
    <row r="337" spans="1:5" x14ac:dyDescent="0.35">
      <c r="A337" s="38">
        <v>41421</v>
      </c>
      <c r="B337" s="31">
        <v>6083.1499020000001</v>
      </c>
      <c r="C337" s="31">
        <v>138.68014500000001</v>
      </c>
      <c r="D337" s="39">
        <f t="shared" si="10"/>
        <v>1.6645653541109025</v>
      </c>
      <c r="E337" s="39">
        <f t="shared" si="11"/>
        <v>1.1682410112699214E-2</v>
      </c>
    </row>
    <row r="338" spans="1:5" x14ac:dyDescent="0.35">
      <c r="A338" s="38">
        <v>41422</v>
      </c>
      <c r="B338" s="31">
        <v>6111.25</v>
      </c>
      <c r="C338" s="31">
        <v>140.002655</v>
      </c>
      <c r="D338" s="39">
        <f t="shared" si="10"/>
        <v>0.46193334789861457</v>
      </c>
      <c r="E338" s="39">
        <f t="shared" si="11"/>
        <v>9.5364047968077483E-3</v>
      </c>
    </row>
    <row r="339" spans="1:5" x14ac:dyDescent="0.35">
      <c r="A339" s="38">
        <v>41423</v>
      </c>
      <c r="B339" s="31">
        <v>6104.2998049999997</v>
      </c>
      <c r="C339" s="31">
        <v>141.85417200000001</v>
      </c>
      <c r="D339" s="39">
        <f t="shared" si="10"/>
        <v>-0.11372787891184863</v>
      </c>
      <c r="E339" s="39">
        <f t="shared" si="11"/>
        <v>1.3224870628346307E-2</v>
      </c>
    </row>
    <row r="340" spans="1:5" x14ac:dyDescent="0.35">
      <c r="A340" s="38">
        <v>41424</v>
      </c>
      <c r="B340" s="31">
        <v>6124.0498049999997</v>
      </c>
      <c r="C340" s="31">
        <v>142.546707</v>
      </c>
      <c r="D340" s="39">
        <f t="shared" si="10"/>
        <v>0.32354243125186738</v>
      </c>
      <c r="E340" s="39">
        <f t="shared" si="11"/>
        <v>4.8820206712002264E-3</v>
      </c>
    </row>
    <row r="341" spans="1:5" x14ac:dyDescent="0.35">
      <c r="A341" s="38">
        <v>41425</v>
      </c>
      <c r="B341" s="31">
        <v>5985.9501950000003</v>
      </c>
      <c r="C341" s="31">
        <v>141.459824</v>
      </c>
      <c r="D341" s="39">
        <f t="shared" si="10"/>
        <v>-2.2550373428910953</v>
      </c>
      <c r="E341" s="39">
        <f t="shared" si="11"/>
        <v>-7.6247499705482521E-3</v>
      </c>
    </row>
    <row r="342" spans="1:5" x14ac:dyDescent="0.35">
      <c r="A342" s="38">
        <v>41428</v>
      </c>
      <c r="B342" s="31">
        <v>5939.2998049999997</v>
      </c>
      <c r="C342" s="31">
        <v>141.61373900000001</v>
      </c>
      <c r="D342" s="39">
        <f t="shared" si="10"/>
        <v>-0.7793314090546104</v>
      </c>
      <c r="E342" s="39">
        <f t="shared" si="11"/>
        <v>1.0880474444815655E-3</v>
      </c>
    </row>
    <row r="343" spans="1:5" x14ac:dyDescent="0.35">
      <c r="A343" s="38">
        <v>41429</v>
      </c>
      <c r="B343" s="31">
        <v>5919.4501950000003</v>
      </c>
      <c r="C343" s="31">
        <v>142.14750699999999</v>
      </c>
      <c r="D343" s="39">
        <f t="shared" si="10"/>
        <v>-0.33420791426101959</v>
      </c>
      <c r="E343" s="39">
        <f t="shared" si="11"/>
        <v>3.7691823107642167E-3</v>
      </c>
    </row>
    <row r="344" spans="1:5" x14ac:dyDescent="0.35">
      <c r="A344" s="38">
        <v>41430</v>
      </c>
      <c r="B344" s="31">
        <v>5923.8500979999999</v>
      </c>
      <c r="C344" s="31">
        <v>140.209442</v>
      </c>
      <c r="D344" s="39">
        <f t="shared" si="10"/>
        <v>7.4329588983044731E-2</v>
      </c>
      <c r="E344" s="39">
        <f t="shared" si="11"/>
        <v>-1.3634182131664081E-2</v>
      </c>
    </row>
    <row r="345" spans="1:5" x14ac:dyDescent="0.35">
      <c r="A345" s="38">
        <v>41431</v>
      </c>
      <c r="B345" s="31">
        <v>5921.3999020000001</v>
      </c>
      <c r="C345" s="31">
        <v>141.09913599999999</v>
      </c>
      <c r="D345" s="39">
        <f t="shared" si="10"/>
        <v>-4.136154628266183E-2</v>
      </c>
      <c r="E345" s="39">
        <f t="shared" si="11"/>
        <v>6.3454642377079821E-3</v>
      </c>
    </row>
    <row r="346" spans="1:5" x14ac:dyDescent="0.35">
      <c r="A346" s="38">
        <v>41432</v>
      </c>
      <c r="B346" s="31">
        <v>5881</v>
      </c>
      <c r="C346" s="31">
        <v>139.88244599999999</v>
      </c>
      <c r="D346" s="39">
        <f t="shared" si="10"/>
        <v>-0.68226944081845775</v>
      </c>
      <c r="E346" s="39">
        <f t="shared" si="11"/>
        <v>-8.6229443672851402E-3</v>
      </c>
    </row>
    <row r="347" spans="1:5" x14ac:dyDescent="0.35">
      <c r="A347" s="38">
        <v>41435</v>
      </c>
      <c r="B347" s="31">
        <v>5878</v>
      </c>
      <c r="C347" s="31">
        <v>144.595383</v>
      </c>
      <c r="D347" s="39">
        <f t="shared" si="10"/>
        <v>-5.1011732698520662E-2</v>
      </c>
      <c r="E347" s="39">
        <f t="shared" si="11"/>
        <v>3.3692126029880913E-2</v>
      </c>
    </row>
    <row r="348" spans="1:5" x14ac:dyDescent="0.35">
      <c r="A348" s="38">
        <v>41436</v>
      </c>
      <c r="B348" s="31">
        <v>5788.7998049999997</v>
      </c>
      <c r="C348" s="31">
        <v>143.66241500000001</v>
      </c>
      <c r="D348" s="39">
        <f t="shared" si="10"/>
        <v>-1.5175262844504993</v>
      </c>
      <c r="E348" s="39">
        <f t="shared" si="11"/>
        <v>-6.4522668749387958E-3</v>
      </c>
    </row>
    <row r="349" spans="1:5" x14ac:dyDescent="0.35">
      <c r="A349" s="38">
        <v>41437</v>
      </c>
      <c r="B349" s="31">
        <v>5760.2001950000003</v>
      </c>
      <c r="C349" s="31">
        <v>143.782623</v>
      </c>
      <c r="D349" s="39">
        <f t="shared" si="10"/>
        <v>-0.49405076982100449</v>
      </c>
      <c r="E349" s="39">
        <f t="shared" si="11"/>
        <v>8.3673937960733144E-4</v>
      </c>
    </row>
    <row r="350" spans="1:5" x14ac:dyDescent="0.35">
      <c r="A350" s="38">
        <v>41438</v>
      </c>
      <c r="B350" s="31">
        <v>5699.1000979999999</v>
      </c>
      <c r="C350" s="31">
        <v>140.07960499999999</v>
      </c>
      <c r="D350" s="39">
        <f t="shared" si="10"/>
        <v>-1.0607287061487358</v>
      </c>
      <c r="E350" s="39">
        <f t="shared" si="11"/>
        <v>-2.5754280473795601E-2</v>
      </c>
    </row>
    <row r="351" spans="1:5" x14ac:dyDescent="0.35">
      <c r="A351" s="38">
        <v>41439</v>
      </c>
      <c r="B351" s="31">
        <v>5808.3999020000001</v>
      </c>
      <c r="C351" s="31">
        <v>138.271378</v>
      </c>
      <c r="D351" s="39">
        <f t="shared" si="10"/>
        <v>1.9178432054274164</v>
      </c>
      <c r="E351" s="39">
        <f t="shared" si="11"/>
        <v>-1.2908567239320729E-2</v>
      </c>
    </row>
    <row r="352" spans="1:5" x14ac:dyDescent="0.35">
      <c r="A352" s="38">
        <v>41442</v>
      </c>
      <c r="B352" s="31">
        <v>5850.0498049999997</v>
      </c>
      <c r="C352" s="31">
        <v>138.46856700000001</v>
      </c>
      <c r="D352" s="39">
        <f t="shared" si="10"/>
        <v>0.71706328253428753</v>
      </c>
      <c r="E352" s="39">
        <f t="shared" si="11"/>
        <v>1.4261013584460605E-3</v>
      </c>
    </row>
    <row r="353" spans="1:5" x14ac:dyDescent="0.35">
      <c r="A353" s="38">
        <v>41443</v>
      </c>
      <c r="B353" s="31">
        <v>5813.6000979999999</v>
      </c>
      <c r="C353" s="31">
        <v>138.30987500000001</v>
      </c>
      <c r="D353" s="39">
        <f t="shared" si="10"/>
        <v>-0.62306660994315699</v>
      </c>
      <c r="E353" s="39">
        <f t="shared" si="11"/>
        <v>-1.1460507134446046E-3</v>
      </c>
    </row>
    <row r="354" spans="1:5" x14ac:dyDescent="0.35">
      <c r="A354" s="38">
        <v>41444</v>
      </c>
      <c r="B354" s="31">
        <v>5822.25</v>
      </c>
      <c r="C354" s="31">
        <v>138.439728</v>
      </c>
      <c r="D354" s="39">
        <f t="shared" si="10"/>
        <v>0.14878735816341854</v>
      </c>
      <c r="E354" s="39">
        <f t="shared" si="11"/>
        <v>9.3885559509035129E-4</v>
      </c>
    </row>
    <row r="355" spans="1:5" x14ac:dyDescent="0.35">
      <c r="A355" s="38">
        <v>41445</v>
      </c>
      <c r="B355" s="31">
        <v>5655.8999020000001</v>
      </c>
      <c r="C355" s="31">
        <v>137.50671399999999</v>
      </c>
      <c r="D355" s="39">
        <f t="shared" si="10"/>
        <v>-2.8571445403409319</v>
      </c>
      <c r="E355" s="39">
        <f t="shared" si="11"/>
        <v>-6.7394960498623211E-3</v>
      </c>
    </row>
    <row r="356" spans="1:5" x14ac:dyDescent="0.35">
      <c r="A356" s="38">
        <v>41446</v>
      </c>
      <c r="B356" s="31">
        <v>5667.6499020000001</v>
      </c>
      <c r="C356" s="31">
        <v>136.77093500000001</v>
      </c>
      <c r="D356" s="39">
        <f t="shared" si="10"/>
        <v>0.20774766533341663</v>
      </c>
      <c r="E356" s="39">
        <f t="shared" si="11"/>
        <v>-5.3508587224328523E-3</v>
      </c>
    </row>
    <row r="357" spans="1:5" x14ac:dyDescent="0.35">
      <c r="A357" s="38">
        <v>41449</v>
      </c>
      <c r="B357" s="31">
        <v>5590.25</v>
      </c>
      <c r="C357" s="31">
        <v>134.41932700000001</v>
      </c>
      <c r="D357" s="39">
        <f t="shared" si="10"/>
        <v>-1.3656436678046617</v>
      </c>
      <c r="E357" s="39">
        <f t="shared" si="11"/>
        <v>-1.719377000676349E-2</v>
      </c>
    </row>
    <row r="358" spans="1:5" x14ac:dyDescent="0.35">
      <c r="A358" s="38">
        <v>41450</v>
      </c>
      <c r="B358" s="31">
        <v>5609.1000979999999</v>
      </c>
      <c r="C358" s="31">
        <v>129.02829</v>
      </c>
      <c r="D358" s="39">
        <f t="shared" si="10"/>
        <v>0.33719597513527821</v>
      </c>
      <c r="E358" s="39">
        <f t="shared" si="11"/>
        <v>-4.0106115097570838E-2</v>
      </c>
    </row>
    <row r="359" spans="1:5" x14ac:dyDescent="0.35">
      <c r="A359" s="38">
        <v>41451</v>
      </c>
      <c r="B359" s="31">
        <v>5588.7001950000003</v>
      </c>
      <c r="C359" s="31">
        <v>132.39463799999999</v>
      </c>
      <c r="D359" s="39">
        <f t="shared" si="10"/>
        <v>-0.36369297469434358</v>
      </c>
      <c r="E359" s="39">
        <f t="shared" si="11"/>
        <v>2.6089999332704384E-2</v>
      </c>
    </row>
    <row r="360" spans="1:5" x14ac:dyDescent="0.35">
      <c r="A360" s="38">
        <v>41452</v>
      </c>
      <c r="B360" s="31">
        <v>5682.3500979999999</v>
      </c>
      <c r="C360" s="31">
        <v>132.16864000000001</v>
      </c>
      <c r="D360" s="39">
        <f t="shared" si="10"/>
        <v>1.6757009632362203</v>
      </c>
      <c r="E360" s="39">
        <f t="shared" si="11"/>
        <v>-1.7070026657724292E-3</v>
      </c>
    </row>
    <row r="361" spans="1:5" x14ac:dyDescent="0.35">
      <c r="A361" s="38">
        <v>41453</v>
      </c>
      <c r="B361" s="31">
        <v>5842.2001950000003</v>
      </c>
      <c r="C361" s="31">
        <v>129.70159899999999</v>
      </c>
      <c r="D361" s="39">
        <f t="shared" si="10"/>
        <v>2.8130983526738778</v>
      </c>
      <c r="E361" s="39">
        <f t="shared" si="11"/>
        <v>-1.8665857498420375E-2</v>
      </c>
    </row>
    <row r="362" spans="1:5" x14ac:dyDescent="0.35">
      <c r="A362" s="38">
        <v>41456</v>
      </c>
      <c r="B362" s="31">
        <v>5898.8500979999999</v>
      </c>
      <c r="C362" s="31">
        <v>133.18815599999999</v>
      </c>
      <c r="D362" s="39">
        <f t="shared" si="10"/>
        <v>0.96966726762432587</v>
      </c>
      <c r="E362" s="39">
        <f t="shared" si="11"/>
        <v>2.6881372526486778E-2</v>
      </c>
    </row>
    <row r="363" spans="1:5" x14ac:dyDescent="0.35">
      <c r="A363" s="38">
        <v>41457</v>
      </c>
      <c r="B363" s="31">
        <v>5857.5498049999997</v>
      </c>
      <c r="C363" s="31">
        <v>138.406082</v>
      </c>
      <c r="D363" s="39">
        <f t="shared" si="10"/>
        <v>-0.70014142271564195</v>
      </c>
      <c r="E363" s="39">
        <f t="shared" si="11"/>
        <v>3.9177102204193036E-2</v>
      </c>
    </row>
    <row r="364" spans="1:5" x14ac:dyDescent="0.35">
      <c r="A364" s="38">
        <v>41458</v>
      </c>
      <c r="B364" s="31">
        <v>5770.8999020000001</v>
      </c>
      <c r="C364" s="31">
        <v>136.46798699999999</v>
      </c>
      <c r="D364" s="39">
        <f t="shared" si="10"/>
        <v>-1.4792858086504916</v>
      </c>
      <c r="E364" s="39">
        <f t="shared" si="11"/>
        <v>-1.4002961228250101E-2</v>
      </c>
    </row>
    <row r="365" spans="1:5" x14ac:dyDescent="0.35">
      <c r="A365" s="38">
        <v>41459</v>
      </c>
      <c r="B365" s="31">
        <v>5836.9501950000003</v>
      </c>
      <c r="C365" s="31">
        <v>136.362167</v>
      </c>
      <c r="D365" s="39">
        <f t="shared" si="10"/>
        <v>1.1445406110251439</v>
      </c>
      <c r="E365" s="39">
        <f t="shared" si="11"/>
        <v>-7.7541995251966499E-4</v>
      </c>
    </row>
    <row r="366" spans="1:5" x14ac:dyDescent="0.35">
      <c r="A366" s="38">
        <v>41460</v>
      </c>
      <c r="B366" s="31">
        <v>5867.8999020000001</v>
      </c>
      <c r="C366" s="31">
        <v>136.87252799999999</v>
      </c>
      <c r="D366" s="39">
        <f t="shared" si="10"/>
        <v>0.53023764065199053</v>
      </c>
      <c r="E366" s="39">
        <f t="shared" si="11"/>
        <v>3.7426876620403737E-3</v>
      </c>
    </row>
    <row r="367" spans="1:5" x14ac:dyDescent="0.35">
      <c r="A367" s="38">
        <v>41463</v>
      </c>
      <c r="B367" s="31">
        <v>5811.5498049999997</v>
      </c>
      <c r="C367" s="31">
        <v>137.39747600000001</v>
      </c>
      <c r="D367" s="39">
        <f t="shared" si="10"/>
        <v>-0.96031114949309604</v>
      </c>
      <c r="E367" s="39">
        <f t="shared" si="11"/>
        <v>3.8353057963539865E-3</v>
      </c>
    </row>
    <row r="368" spans="1:5" x14ac:dyDescent="0.35">
      <c r="A368" s="38">
        <v>41464</v>
      </c>
      <c r="B368" s="31">
        <v>5859</v>
      </c>
      <c r="C368" s="31">
        <v>134.845688</v>
      </c>
      <c r="D368" s="39">
        <f t="shared" si="10"/>
        <v>0.81648091459486949</v>
      </c>
      <c r="E368" s="39">
        <f t="shared" si="11"/>
        <v>-1.8572306233631364E-2</v>
      </c>
    </row>
    <row r="369" spans="1:5" x14ac:dyDescent="0.35">
      <c r="A369" s="38">
        <v>41465</v>
      </c>
      <c r="B369" s="31">
        <v>5816.7001950000003</v>
      </c>
      <c r="C369" s="31">
        <v>135.32688899999999</v>
      </c>
      <c r="D369" s="39">
        <f t="shared" si="10"/>
        <v>-0.721962877624162</v>
      </c>
      <c r="E369" s="39">
        <f t="shared" si="11"/>
        <v>3.5685308676685211E-3</v>
      </c>
    </row>
    <row r="370" spans="1:5" x14ac:dyDescent="0.35">
      <c r="A370" s="38">
        <v>41466</v>
      </c>
      <c r="B370" s="31">
        <v>5935.1000979999999</v>
      </c>
      <c r="C370" s="31">
        <v>135.599075</v>
      </c>
      <c r="D370" s="39">
        <f t="shared" si="10"/>
        <v>2.0355166852466517</v>
      </c>
      <c r="E370" s="39">
        <f t="shared" si="11"/>
        <v>2.0113223765899544E-3</v>
      </c>
    </row>
    <row r="371" spans="1:5" x14ac:dyDescent="0.35">
      <c r="A371" s="38">
        <v>41467</v>
      </c>
      <c r="B371" s="31">
        <v>6009</v>
      </c>
      <c r="C371" s="31">
        <v>140.89218099999999</v>
      </c>
      <c r="D371" s="39">
        <f t="shared" si="10"/>
        <v>1.2451332038174516</v>
      </c>
      <c r="E371" s="39">
        <f t="shared" si="11"/>
        <v>3.9034971293130091E-2</v>
      </c>
    </row>
    <row r="372" spans="1:5" x14ac:dyDescent="0.35">
      <c r="A372" s="38">
        <v>41470</v>
      </c>
      <c r="B372" s="31">
        <v>6030.7998049999997</v>
      </c>
      <c r="C372" s="31">
        <v>140.09506200000001</v>
      </c>
      <c r="D372" s="39">
        <f t="shared" si="10"/>
        <v>0.36278590447661258</v>
      </c>
      <c r="E372" s="39">
        <f t="shared" si="11"/>
        <v>-5.6576524995377905E-3</v>
      </c>
    </row>
    <row r="373" spans="1:5" x14ac:dyDescent="0.35">
      <c r="A373" s="38">
        <v>41471</v>
      </c>
      <c r="B373" s="31">
        <v>5955.25</v>
      </c>
      <c r="C373" s="31">
        <v>143.98350500000001</v>
      </c>
      <c r="D373" s="39">
        <f t="shared" si="10"/>
        <v>-1.2527327625328073</v>
      </c>
      <c r="E373" s="39">
        <f t="shared" si="11"/>
        <v>2.7755746308888423E-2</v>
      </c>
    </row>
    <row r="374" spans="1:5" x14ac:dyDescent="0.35">
      <c r="A374" s="38">
        <v>41472</v>
      </c>
      <c r="B374" s="31">
        <v>5973.2998049999997</v>
      </c>
      <c r="C374" s="31">
        <v>138.04394500000001</v>
      </c>
      <c r="D374" s="39">
        <f t="shared" si="10"/>
        <v>0.3030906343142547</v>
      </c>
      <c r="E374" s="39">
        <f t="shared" si="11"/>
        <v>-4.1251669765922143E-2</v>
      </c>
    </row>
    <row r="375" spans="1:5" x14ac:dyDescent="0.35">
      <c r="A375" s="38">
        <v>41473</v>
      </c>
      <c r="B375" s="31">
        <v>6038.0498049999997</v>
      </c>
      <c r="C375" s="31">
        <v>137.12529000000001</v>
      </c>
      <c r="D375" s="39">
        <f t="shared" si="10"/>
        <v>1.0839904594408685</v>
      </c>
      <c r="E375" s="39">
        <f t="shared" si="11"/>
        <v>-6.6548011214834597E-3</v>
      </c>
    </row>
    <row r="376" spans="1:5" x14ac:dyDescent="0.35">
      <c r="A376" s="38">
        <v>41474</v>
      </c>
      <c r="B376" s="31">
        <v>6029.2001950000003</v>
      </c>
      <c r="C376" s="31">
        <v>133.62084999999999</v>
      </c>
      <c r="D376" s="39">
        <f t="shared" si="10"/>
        <v>-0.14656404444811139</v>
      </c>
      <c r="E376" s="39">
        <f t="shared" si="11"/>
        <v>-2.5556481958944381E-2</v>
      </c>
    </row>
    <row r="377" spans="1:5" x14ac:dyDescent="0.35">
      <c r="A377" s="38">
        <v>41477</v>
      </c>
      <c r="B377" s="31">
        <v>6031.7998049999997</v>
      </c>
      <c r="C377" s="31">
        <v>128.83807400000001</v>
      </c>
      <c r="D377" s="39">
        <f t="shared" si="10"/>
        <v>4.3116995885377166E-2</v>
      </c>
      <c r="E377" s="39">
        <f t="shared" si="11"/>
        <v>-3.5793635499250187E-2</v>
      </c>
    </row>
    <row r="378" spans="1:5" x14ac:dyDescent="0.35">
      <c r="A378" s="38">
        <v>41478</v>
      </c>
      <c r="B378" s="31">
        <v>6077.7998049999997</v>
      </c>
      <c r="C378" s="31">
        <v>130.354568</v>
      </c>
      <c r="D378" s="39">
        <f t="shared" si="10"/>
        <v>0.76262478011735013</v>
      </c>
      <c r="E378" s="39">
        <f t="shared" si="11"/>
        <v>1.1770542301028145E-2</v>
      </c>
    </row>
    <row r="379" spans="1:5" x14ac:dyDescent="0.35">
      <c r="A379" s="38">
        <v>41479</v>
      </c>
      <c r="B379" s="31">
        <v>5990.5</v>
      </c>
      <c r="C379" s="31">
        <v>131.85159300000001</v>
      </c>
      <c r="D379" s="39">
        <f t="shared" si="10"/>
        <v>-1.4363718418000715</v>
      </c>
      <c r="E379" s="39">
        <f t="shared" si="11"/>
        <v>1.1484254238025689E-2</v>
      </c>
    </row>
    <row r="380" spans="1:5" x14ac:dyDescent="0.35">
      <c r="A380" s="38">
        <v>41480</v>
      </c>
      <c r="B380" s="31">
        <v>5907.5</v>
      </c>
      <c r="C380" s="31">
        <v>127.652092</v>
      </c>
      <c r="D380" s="39">
        <f t="shared" si="10"/>
        <v>-1.3855270845505383</v>
      </c>
      <c r="E380" s="39">
        <f t="shared" si="11"/>
        <v>-3.1850210562112902E-2</v>
      </c>
    </row>
    <row r="381" spans="1:5" x14ac:dyDescent="0.35">
      <c r="A381" s="38">
        <v>41481</v>
      </c>
      <c r="B381" s="31">
        <v>5886.2001950000003</v>
      </c>
      <c r="C381" s="31">
        <v>126.626541</v>
      </c>
      <c r="D381" s="39">
        <f t="shared" si="10"/>
        <v>-0.3605553110452755</v>
      </c>
      <c r="E381" s="39">
        <f t="shared" si="11"/>
        <v>-8.0339537247849646E-3</v>
      </c>
    </row>
    <row r="382" spans="1:5" x14ac:dyDescent="0.35">
      <c r="A382" s="38">
        <v>41484</v>
      </c>
      <c r="B382" s="31">
        <v>5831.6499020000001</v>
      </c>
      <c r="C382" s="31">
        <v>121.87293200000001</v>
      </c>
      <c r="D382" s="39">
        <f t="shared" si="10"/>
        <v>-0.92674885652611128</v>
      </c>
      <c r="E382" s="39">
        <f t="shared" si="11"/>
        <v>-3.754038420744666E-2</v>
      </c>
    </row>
    <row r="383" spans="1:5" x14ac:dyDescent="0.35">
      <c r="A383" s="38">
        <v>41485</v>
      </c>
      <c r="B383" s="31">
        <v>5755.0498049999997</v>
      </c>
      <c r="C383" s="31">
        <v>117.673439</v>
      </c>
      <c r="D383" s="39">
        <f t="shared" si="10"/>
        <v>-1.3135235874452955</v>
      </c>
      <c r="E383" s="39">
        <f t="shared" si="11"/>
        <v>-3.4457963151325544E-2</v>
      </c>
    </row>
    <row r="384" spans="1:5" x14ac:dyDescent="0.35">
      <c r="A384" s="38">
        <v>41486</v>
      </c>
      <c r="B384" s="31">
        <v>5742</v>
      </c>
      <c r="C384" s="31">
        <v>114.698784</v>
      </c>
      <c r="D384" s="39">
        <f t="shared" si="10"/>
        <v>-0.22675398896916502</v>
      </c>
      <c r="E384" s="39">
        <f t="shared" si="11"/>
        <v>-2.5278899174519736E-2</v>
      </c>
    </row>
    <row r="385" spans="1:5" x14ac:dyDescent="0.35">
      <c r="A385" s="38">
        <v>41487</v>
      </c>
      <c r="B385" s="31">
        <v>5727.8500979999999</v>
      </c>
      <c r="C385" s="31">
        <v>111.204071</v>
      </c>
      <c r="D385" s="39">
        <f t="shared" si="10"/>
        <v>-0.24642810867293818</v>
      </c>
      <c r="E385" s="39">
        <f t="shared" si="11"/>
        <v>-3.0468614209545625E-2</v>
      </c>
    </row>
    <row r="386" spans="1:5" x14ac:dyDescent="0.35">
      <c r="A386" s="38">
        <v>41488</v>
      </c>
      <c r="B386" s="31">
        <v>5677.8999020000001</v>
      </c>
      <c r="C386" s="31">
        <v>109.833405</v>
      </c>
      <c r="D386" s="39">
        <f t="shared" si="10"/>
        <v>-0.87205836649672364</v>
      </c>
      <c r="E386" s="39">
        <f t="shared" si="11"/>
        <v>-1.2325681853859469E-2</v>
      </c>
    </row>
    <row r="387" spans="1:5" x14ac:dyDescent="0.35">
      <c r="A387" s="38">
        <v>41491</v>
      </c>
      <c r="B387" s="31">
        <v>5685.3999020000001</v>
      </c>
      <c r="C387" s="31">
        <v>107.179558</v>
      </c>
      <c r="D387" s="39">
        <f t="shared" si="10"/>
        <v>0.13209109229555416</v>
      </c>
      <c r="E387" s="39">
        <f t="shared" si="11"/>
        <v>-2.4162475887914054E-2</v>
      </c>
    </row>
    <row r="388" spans="1:5" x14ac:dyDescent="0.35">
      <c r="A388" s="38">
        <v>41492</v>
      </c>
      <c r="B388" s="31">
        <v>5542.25</v>
      </c>
      <c r="C388" s="31">
        <v>104.00561500000001</v>
      </c>
      <c r="D388" s="39">
        <f t="shared" ref="D388:D451" si="12">((B388-B387)/B387)*100</f>
        <v>-2.5178510653163215</v>
      </c>
      <c r="E388" s="39">
        <f t="shared" ref="E388:E451" si="13">((C388-C387)/C387)</f>
        <v>-2.9613324212439784E-2</v>
      </c>
    </row>
    <row r="389" spans="1:5" x14ac:dyDescent="0.35">
      <c r="A389" s="38">
        <v>41493</v>
      </c>
      <c r="B389" s="31">
        <v>5519.1000979999999</v>
      </c>
      <c r="C389" s="31">
        <v>99.149956000000003</v>
      </c>
      <c r="D389" s="39">
        <f t="shared" si="12"/>
        <v>-0.41769862420497289</v>
      </c>
      <c r="E389" s="39">
        <f t="shared" si="13"/>
        <v>-4.6686508223618528E-2</v>
      </c>
    </row>
    <row r="390" spans="1:5" x14ac:dyDescent="0.35">
      <c r="A390" s="38">
        <v>41494</v>
      </c>
      <c r="B390" s="31">
        <v>5565.6499020000001</v>
      </c>
      <c r="C390" s="31">
        <v>98.775695999999996</v>
      </c>
      <c r="D390" s="39">
        <f t="shared" si="12"/>
        <v>0.84343105168302424</v>
      </c>
      <c r="E390" s="39">
        <f t="shared" si="13"/>
        <v>-3.774686496078795E-3</v>
      </c>
    </row>
    <row r="391" spans="1:5" x14ac:dyDescent="0.35">
      <c r="A391" s="38">
        <v>41498</v>
      </c>
      <c r="B391" s="31">
        <v>5612.3999020000001</v>
      </c>
      <c r="C391" s="31">
        <v>102.343323</v>
      </c>
      <c r="D391" s="39">
        <f t="shared" si="12"/>
        <v>0.83997378245441789</v>
      </c>
      <c r="E391" s="39">
        <f t="shared" si="13"/>
        <v>3.6118469871374043E-2</v>
      </c>
    </row>
    <row r="392" spans="1:5" x14ac:dyDescent="0.35">
      <c r="A392" s="38">
        <v>41499</v>
      </c>
      <c r="B392" s="31">
        <v>5699.2998049999997</v>
      </c>
      <c r="C392" s="31">
        <v>110.07643899999999</v>
      </c>
      <c r="D392" s="39">
        <f t="shared" si="12"/>
        <v>1.548355507757607</v>
      </c>
      <c r="E392" s="39">
        <f t="shared" si="13"/>
        <v>7.5560532659272706E-2</v>
      </c>
    </row>
    <row r="393" spans="1:5" x14ac:dyDescent="0.35">
      <c r="A393" s="38">
        <v>41500</v>
      </c>
      <c r="B393" s="31">
        <v>5742.2998049999997</v>
      </c>
      <c r="C393" s="31">
        <v>120.929985</v>
      </c>
      <c r="D393" s="39">
        <f t="shared" si="12"/>
        <v>0.75447864599570758</v>
      </c>
      <c r="E393" s="39">
        <f t="shared" si="13"/>
        <v>9.8600082802460659E-2</v>
      </c>
    </row>
    <row r="394" spans="1:5" x14ac:dyDescent="0.35">
      <c r="A394" s="38">
        <v>41502</v>
      </c>
      <c r="B394" s="31">
        <v>5507.8500979999999</v>
      </c>
      <c r="C394" s="31">
        <v>118.839958</v>
      </c>
      <c r="D394" s="39">
        <f t="shared" si="12"/>
        <v>-4.0828538209700769</v>
      </c>
      <c r="E394" s="39">
        <f t="shared" si="13"/>
        <v>-1.7282950957117925E-2</v>
      </c>
    </row>
    <row r="395" spans="1:5" x14ac:dyDescent="0.35">
      <c r="A395" s="38">
        <v>41505</v>
      </c>
      <c r="B395" s="31">
        <v>5414.75</v>
      </c>
      <c r="C395" s="31">
        <v>111.811638</v>
      </c>
      <c r="D395" s="39">
        <f t="shared" si="12"/>
        <v>-1.6903164818121361</v>
      </c>
      <c r="E395" s="39">
        <f t="shared" si="13"/>
        <v>-5.9141050857658445E-2</v>
      </c>
    </row>
    <row r="396" spans="1:5" x14ac:dyDescent="0.35">
      <c r="A396" s="38">
        <v>41506</v>
      </c>
      <c r="B396" s="31">
        <v>5401.4501950000003</v>
      </c>
      <c r="C396" s="31">
        <v>108.584236</v>
      </c>
      <c r="D396" s="39">
        <f t="shared" si="12"/>
        <v>-0.24562177385843578</v>
      </c>
      <c r="E396" s="39">
        <f t="shared" si="13"/>
        <v>-2.8864633930145964E-2</v>
      </c>
    </row>
    <row r="397" spans="1:5" x14ac:dyDescent="0.35">
      <c r="A397" s="38">
        <v>41507</v>
      </c>
      <c r="B397" s="31">
        <v>5302.5498049999997</v>
      </c>
      <c r="C397" s="31">
        <v>112.317131</v>
      </c>
      <c r="D397" s="39">
        <f t="shared" si="12"/>
        <v>-1.8309969809876345</v>
      </c>
      <c r="E397" s="39">
        <f t="shared" si="13"/>
        <v>3.4377872309199642E-2</v>
      </c>
    </row>
    <row r="398" spans="1:5" x14ac:dyDescent="0.35">
      <c r="A398" s="38">
        <v>41508</v>
      </c>
      <c r="B398" s="31">
        <v>5408.4501950000003</v>
      </c>
      <c r="C398" s="31">
        <v>106.93652299999999</v>
      </c>
      <c r="D398" s="39">
        <f t="shared" si="12"/>
        <v>1.9971597419064828</v>
      </c>
      <c r="E398" s="39">
        <f t="shared" si="13"/>
        <v>-4.7905497158754966E-2</v>
      </c>
    </row>
    <row r="399" spans="1:5" x14ac:dyDescent="0.35">
      <c r="A399" s="38">
        <v>41509</v>
      </c>
      <c r="B399" s="31">
        <v>5471.75</v>
      </c>
      <c r="C399" s="31">
        <v>106.518517</v>
      </c>
      <c r="D399" s="39">
        <f t="shared" si="12"/>
        <v>1.1703871297274588</v>
      </c>
      <c r="E399" s="39">
        <f t="shared" si="13"/>
        <v>-3.9089170684929713E-3</v>
      </c>
    </row>
    <row r="400" spans="1:5" x14ac:dyDescent="0.35">
      <c r="A400" s="38">
        <v>41512</v>
      </c>
      <c r="B400" s="31">
        <v>5476.5</v>
      </c>
      <c r="C400" s="31">
        <v>110.59648900000001</v>
      </c>
      <c r="D400" s="39">
        <f t="shared" si="12"/>
        <v>8.6809521633846573E-2</v>
      </c>
      <c r="E400" s="39">
        <f t="shared" si="13"/>
        <v>3.8284160490142785E-2</v>
      </c>
    </row>
    <row r="401" spans="1:5" x14ac:dyDescent="0.35">
      <c r="A401" s="38">
        <v>41513</v>
      </c>
      <c r="B401" s="31">
        <v>5287.4501950000003</v>
      </c>
      <c r="C401" s="31">
        <v>108.977959</v>
      </c>
      <c r="D401" s="39">
        <f t="shared" si="12"/>
        <v>-3.4520187163334182</v>
      </c>
      <c r="E401" s="39">
        <f t="shared" si="13"/>
        <v>-1.4634551373507046E-2</v>
      </c>
    </row>
    <row r="402" spans="1:5" x14ac:dyDescent="0.35">
      <c r="A402" s="38">
        <v>41514</v>
      </c>
      <c r="B402" s="31">
        <v>5285</v>
      </c>
      <c r="C402" s="31">
        <v>101.35663599999999</v>
      </c>
      <c r="D402" s="39">
        <f t="shared" si="12"/>
        <v>-4.633982183543478E-2</v>
      </c>
      <c r="E402" s="39">
        <f t="shared" si="13"/>
        <v>-6.9934536028519345E-2</v>
      </c>
    </row>
    <row r="403" spans="1:5" x14ac:dyDescent="0.35">
      <c r="A403" s="38">
        <v>41515</v>
      </c>
      <c r="B403" s="31">
        <v>5409.0498049999997</v>
      </c>
      <c r="C403" s="31">
        <v>95.679535000000001</v>
      </c>
      <c r="D403" s="39">
        <f t="shared" si="12"/>
        <v>2.3472053926206176</v>
      </c>
      <c r="E403" s="39">
        <f t="shared" si="13"/>
        <v>-5.601114267446676E-2</v>
      </c>
    </row>
    <row r="404" spans="1:5" x14ac:dyDescent="0.35">
      <c r="A404" s="38">
        <v>41516</v>
      </c>
      <c r="B404" s="31">
        <v>5471.7998049999997</v>
      </c>
      <c r="C404" s="31">
        <v>97.983429000000001</v>
      </c>
      <c r="D404" s="39">
        <f t="shared" si="12"/>
        <v>1.1600928492467451</v>
      </c>
      <c r="E404" s="39">
        <f t="shared" si="13"/>
        <v>2.4079276723073535E-2</v>
      </c>
    </row>
    <row r="405" spans="1:5" x14ac:dyDescent="0.35">
      <c r="A405" s="38">
        <v>41519</v>
      </c>
      <c r="B405" s="31">
        <v>5550.75</v>
      </c>
      <c r="C405" s="31">
        <v>99.815842000000004</v>
      </c>
      <c r="D405" s="39">
        <f t="shared" si="12"/>
        <v>1.4428560585834582</v>
      </c>
      <c r="E405" s="39">
        <f t="shared" si="13"/>
        <v>1.8701254066134005E-2</v>
      </c>
    </row>
    <row r="406" spans="1:5" x14ac:dyDescent="0.35">
      <c r="A406" s="38">
        <v>41520</v>
      </c>
      <c r="B406" s="31">
        <v>5341.4501950000003</v>
      </c>
      <c r="C406" s="31">
        <v>98.357688999999993</v>
      </c>
      <c r="D406" s="39">
        <f t="shared" si="12"/>
        <v>-3.7706581092645077</v>
      </c>
      <c r="E406" s="39">
        <f t="shared" si="13"/>
        <v>-1.4608432597302641E-2</v>
      </c>
    </row>
    <row r="407" spans="1:5" x14ac:dyDescent="0.35">
      <c r="A407" s="38">
        <v>41521</v>
      </c>
      <c r="B407" s="31">
        <v>5448.1000979999999</v>
      </c>
      <c r="C407" s="31">
        <v>97.298088000000007</v>
      </c>
      <c r="D407" s="39">
        <f t="shared" si="12"/>
        <v>1.9966469611535813</v>
      </c>
      <c r="E407" s="39">
        <f t="shared" si="13"/>
        <v>-1.0772935098139471E-2</v>
      </c>
    </row>
    <row r="408" spans="1:5" x14ac:dyDescent="0.35">
      <c r="A408" s="38">
        <v>41522</v>
      </c>
      <c r="B408" s="31">
        <v>5592.9501950000003</v>
      </c>
      <c r="C408" s="31">
        <v>95.830214999999995</v>
      </c>
      <c r="D408" s="39">
        <f t="shared" si="12"/>
        <v>2.6587267927249538</v>
      </c>
      <c r="E408" s="39">
        <f t="shared" si="13"/>
        <v>-1.5086349898263277E-2</v>
      </c>
    </row>
    <row r="409" spans="1:5" x14ac:dyDescent="0.35">
      <c r="A409" s="38">
        <v>41523</v>
      </c>
      <c r="B409" s="31">
        <v>5680.3999020000001</v>
      </c>
      <c r="C409" s="31">
        <v>103.675102</v>
      </c>
      <c r="D409" s="39">
        <f t="shared" si="12"/>
        <v>1.563570279566914</v>
      </c>
      <c r="E409" s="39">
        <f t="shared" si="13"/>
        <v>8.1862354164602469E-2</v>
      </c>
    </row>
    <row r="410" spans="1:5" x14ac:dyDescent="0.35">
      <c r="A410" s="38">
        <v>41527</v>
      </c>
      <c r="B410" s="31">
        <v>5896.75</v>
      </c>
      <c r="C410" s="31">
        <v>106.494225</v>
      </c>
      <c r="D410" s="39">
        <f t="shared" si="12"/>
        <v>3.8087124451189718</v>
      </c>
      <c r="E410" s="39">
        <f t="shared" si="13"/>
        <v>2.7191899941415104E-2</v>
      </c>
    </row>
    <row r="411" spans="1:5" x14ac:dyDescent="0.35">
      <c r="A411" s="38">
        <v>41528</v>
      </c>
      <c r="B411" s="31">
        <v>5913.1499020000001</v>
      </c>
      <c r="C411" s="31">
        <v>111.52486399999999</v>
      </c>
      <c r="D411" s="39">
        <f t="shared" si="12"/>
        <v>0.27811764107347453</v>
      </c>
      <c r="E411" s="39">
        <f t="shared" si="13"/>
        <v>4.723860847853481E-2</v>
      </c>
    </row>
    <row r="412" spans="1:5" x14ac:dyDescent="0.35">
      <c r="A412" s="38">
        <v>41529</v>
      </c>
      <c r="B412" s="31">
        <v>5850.7001950000003</v>
      </c>
      <c r="C412" s="31">
        <v>113.279526</v>
      </c>
      <c r="D412" s="39">
        <f t="shared" si="12"/>
        <v>-1.0561157426243744</v>
      </c>
      <c r="E412" s="39">
        <f t="shared" si="13"/>
        <v>1.5733370452709186E-2</v>
      </c>
    </row>
    <row r="413" spans="1:5" x14ac:dyDescent="0.35">
      <c r="A413" s="38">
        <v>41530</v>
      </c>
      <c r="B413" s="31">
        <v>5850.6000979999999</v>
      </c>
      <c r="C413" s="31">
        <v>109.449417</v>
      </c>
      <c r="D413" s="39">
        <f t="shared" si="12"/>
        <v>-1.7108550543403797E-3</v>
      </c>
      <c r="E413" s="39">
        <f t="shared" si="13"/>
        <v>-3.3811131942766137E-2</v>
      </c>
    </row>
    <row r="414" spans="1:5" x14ac:dyDescent="0.35">
      <c r="A414" s="38">
        <v>41533</v>
      </c>
      <c r="B414" s="31">
        <v>5840.5498049999997</v>
      </c>
      <c r="C414" s="31">
        <v>111.359612</v>
      </c>
      <c r="D414" s="39">
        <f t="shared" si="12"/>
        <v>-0.17178225877095724</v>
      </c>
      <c r="E414" s="39">
        <f t="shared" si="13"/>
        <v>1.745276541765409E-2</v>
      </c>
    </row>
    <row r="415" spans="1:5" x14ac:dyDescent="0.35">
      <c r="A415" s="38">
        <v>41534</v>
      </c>
      <c r="B415" s="31">
        <v>5850.2001950000003</v>
      </c>
      <c r="C415" s="31">
        <v>110.927025</v>
      </c>
      <c r="D415" s="39">
        <f t="shared" si="12"/>
        <v>0.16523084850229608</v>
      </c>
      <c r="E415" s="39">
        <f t="shared" si="13"/>
        <v>-3.8845950720445941E-3</v>
      </c>
    </row>
    <row r="416" spans="1:5" x14ac:dyDescent="0.35">
      <c r="A416" s="38">
        <v>41535</v>
      </c>
      <c r="B416" s="31">
        <v>5899.4501950000003</v>
      </c>
      <c r="C416" s="31">
        <v>114.669624</v>
      </c>
      <c r="D416" s="39">
        <f t="shared" si="12"/>
        <v>0.84185153256964729</v>
      </c>
      <c r="E416" s="39">
        <f t="shared" si="13"/>
        <v>3.3739289411214249E-2</v>
      </c>
    </row>
    <row r="417" spans="1:5" x14ac:dyDescent="0.35">
      <c r="A417" s="38">
        <v>41536</v>
      </c>
      <c r="B417" s="31">
        <v>6115.5498049999997</v>
      </c>
      <c r="C417" s="31">
        <v>118.776787</v>
      </c>
      <c r="D417" s="39">
        <f t="shared" si="12"/>
        <v>3.6630466036165812</v>
      </c>
      <c r="E417" s="39">
        <f t="shared" si="13"/>
        <v>3.581735822208678E-2</v>
      </c>
    </row>
    <row r="418" spans="1:5" x14ac:dyDescent="0.35">
      <c r="A418" s="38">
        <v>41537</v>
      </c>
      <c r="B418" s="31">
        <v>6012.1000979999999</v>
      </c>
      <c r="C418" s="31">
        <v>121.085533</v>
      </c>
      <c r="D418" s="39">
        <f t="shared" si="12"/>
        <v>-1.6915847356098797</v>
      </c>
      <c r="E418" s="39">
        <f t="shared" si="13"/>
        <v>1.9437686927833799E-2</v>
      </c>
    </row>
    <row r="419" spans="1:5" x14ac:dyDescent="0.35">
      <c r="A419" s="38">
        <v>41540</v>
      </c>
      <c r="B419" s="31">
        <v>5889.75</v>
      </c>
      <c r="C419" s="31">
        <v>125.67873400000001</v>
      </c>
      <c r="D419" s="39">
        <f t="shared" si="12"/>
        <v>-2.035064220582441</v>
      </c>
      <c r="E419" s="39">
        <f t="shared" si="13"/>
        <v>3.7933524230347217E-2</v>
      </c>
    </row>
    <row r="420" spans="1:5" x14ac:dyDescent="0.35">
      <c r="A420" s="38">
        <v>41541</v>
      </c>
      <c r="B420" s="31">
        <v>5892.4501950000003</v>
      </c>
      <c r="C420" s="31">
        <v>121.557007</v>
      </c>
      <c r="D420" s="39">
        <f t="shared" si="12"/>
        <v>4.5845664077428565E-2</v>
      </c>
      <c r="E420" s="39">
        <f t="shared" si="13"/>
        <v>-3.2795739333275009E-2</v>
      </c>
    </row>
    <row r="421" spans="1:5" x14ac:dyDescent="0.35">
      <c r="A421" s="38">
        <v>41542</v>
      </c>
      <c r="B421" s="31">
        <v>5873.8500979999999</v>
      </c>
      <c r="C421" s="31">
        <v>114.83974499999999</v>
      </c>
      <c r="D421" s="39">
        <f t="shared" si="12"/>
        <v>-0.31565980847463843</v>
      </c>
      <c r="E421" s="39">
        <f t="shared" si="13"/>
        <v>-5.5260179283617976E-2</v>
      </c>
    </row>
    <row r="422" spans="1:5" x14ac:dyDescent="0.35">
      <c r="A422" s="38">
        <v>41543</v>
      </c>
      <c r="B422" s="31">
        <v>5882.25</v>
      </c>
      <c r="C422" s="31">
        <v>115.772972</v>
      </c>
      <c r="D422" s="39">
        <f t="shared" si="12"/>
        <v>0.14300504541067896</v>
      </c>
      <c r="E422" s="39">
        <f t="shared" si="13"/>
        <v>8.1263416250184316E-3</v>
      </c>
    </row>
    <row r="423" spans="1:5" x14ac:dyDescent="0.35">
      <c r="A423" s="38">
        <v>41544</v>
      </c>
      <c r="B423" s="31">
        <v>5833.2001950000003</v>
      </c>
      <c r="C423" s="31">
        <v>113.823891</v>
      </c>
      <c r="D423" s="39">
        <f t="shared" si="12"/>
        <v>-0.83386127757235151</v>
      </c>
      <c r="E423" s="39">
        <f t="shared" si="13"/>
        <v>-1.6835371558052363E-2</v>
      </c>
    </row>
    <row r="424" spans="1:5" x14ac:dyDescent="0.35">
      <c r="A424" s="38">
        <v>41547</v>
      </c>
      <c r="B424" s="31">
        <v>5735.2998049999997</v>
      </c>
      <c r="C424" s="31">
        <v>114.465492</v>
      </c>
      <c r="D424" s="39">
        <f t="shared" si="12"/>
        <v>-1.6783307057405166</v>
      </c>
      <c r="E424" s="39">
        <f t="shared" si="13"/>
        <v>5.6367867445332219E-3</v>
      </c>
    </row>
    <row r="425" spans="1:5" x14ac:dyDescent="0.35">
      <c r="A425" s="38">
        <v>41548</v>
      </c>
      <c r="B425" s="31">
        <v>5780.0498049999997</v>
      </c>
      <c r="C425" s="31">
        <v>113.298973</v>
      </c>
      <c r="D425" s="39">
        <f t="shared" si="12"/>
        <v>0.78025563652291063</v>
      </c>
      <c r="E425" s="39">
        <f t="shared" si="13"/>
        <v>-1.0191010230401962E-2</v>
      </c>
    </row>
    <row r="426" spans="1:5" x14ac:dyDescent="0.35">
      <c r="A426" s="38">
        <v>41550</v>
      </c>
      <c r="B426" s="31">
        <v>5909.7001950000003</v>
      </c>
      <c r="C426" s="31">
        <v>112.326859</v>
      </c>
      <c r="D426" s="39">
        <f t="shared" si="12"/>
        <v>2.2430670041605412</v>
      </c>
      <c r="E426" s="39">
        <f t="shared" si="13"/>
        <v>-8.5800777735205482E-3</v>
      </c>
    </row>
    <row r="427" spans="1:5" x14ac:dyDescent="0.35">
      <c r="A427" s="38">
        <v>41551</v>
      </c>
      <c r="B427" s="31">
        <v>5907.2998049999997</v>
      </c>
      <c r="C427" s="31">
        <v>117.119331</v>
      </c>
      <c r="D427" s="39">
        <f t="shared" si="12"/>
        <v>-4.0617796517521954E-2</v>
      </c>
      <c r="E427" s="39">
        <f t="shared" si="13"/>
        <v>4.2665414511412661E-2</v>
      </c>
    </row>
    <row r="428" spans="1:5" x14ac:dyDescent="0.35">
      <c r="A428" s="38">
        <v>41554</v>
      </c>
      <c r="B428" s="31">
        <v>5906.1499020000001</v>
      </c>
      <c r="C428" s="31">
        <v>121.3237</v>
      </c>
      <c r="D428" s="39">
        <f t="shared" si="12"/>
        <v>-1.9465797199360868E-2</v>
      </c>
      <c r="E428" s="39">
        <f t="shared" si="13"/>
        <v>3.5898164411475336E-2</v>
      </c>
    </row>
    <row r="429" spans="1:5" x14ac:dyDescent="0.35">
      <c r="A429" s="38">
        <v>41555</v>
      </c>
      <c r="B429" s="31">
        <v>5928.3999020000001</v>
      </c>
      <c r="C429" s="31">
        <v>122.58744</v>
      </c>
      <c r="D429" s="39">
        <f t="shared" si="12"/>
        <v>0.37672596139941317</v>
      </c>
      <c r="E429" s="39">
        <f t="shared" si="13"/>
        <v>1.0416266566219119E-2</v>
      </c>
    </row>
    <row r="430" spans="1:5" x14ac:dyDescent="0.35">
      <c r="A430" s="38">
        <v>41556</v>
      </c>
      <c r="B430" s="31">
        <v>6007.4501950000003</v>
      </c>
      <c r="C430" s="31">
        <v>125.50861399999999</v>
      </c>
      <c r="D430" s="39">
        <f t="shared" si="12"/>
        <v>1.3334170148226994</v>
      </c>
      <c r="E430" s="39">
        <f t="shared" si="13"/>
        <v>2.3829309103771099E-2</v>
      </c>
    </row>
    <row r="431" spans="1:5" x14ac:dyDescent="0.35">
      <c r="A431" s="38">
        <v>41557</v>
      </c>
      <c r="B431" s="31">
        <v>6020.9501950000003</v>
      </c>
      <c r="C431" s="31">
        <v>124.60453800000001</v>
      </c>
      <c r="D431" s="39">
        <f t="shared" si="12"/>
        <v>0.22472096416606244</v>
      </c>
      <c r="E431" s="39">
        <f t="shared" si="13"/>
        <v>-7.2032984126491053E-3</v>
      </c>
    </row>
    <row r="432" spans="1:5" x14ac:dyDescent="0.35">
      <c r="A432" s="38">
        <v>41558</v>
      </c>
      <c r="B432" s="31">
        <v>6096.2001950000003</v>
      </c>
      <c r="C432" s="31">
        <v>122.845039</v>
      </c>
      <c r="D432" s="39">
        <f t="shared" si="12"/>
        <v>1.2498027315105535</v>
      </c>
      <c r="E432" s="39">
        <f t="shared" si="13"/>
        <v>-1.4120665492937386E-2</v>
      </c>
    </row>
    <row r="433" spans="1:5" x14ac:dyDescent="0.35">
      <c r="A433" s="38">
        <v>41561</v>
      </c>
      <c r="B433" s="31">
        <v>6112.7001950000003</v>
      </c>
      <c r="C433" s="31">
        <v>122.572845</v>
      </c>
      <c r="D433" s="39">
        <f t="shared" si="12"/>
        <v>0.27066040274617326</v>
      </c>
      <c r="E433" s="39">
        <f t="shared" si="13"/>
        <v>-2.2157508533983119E-3</v>
      </c>
    </row>
    <row r="434" spans="1:5" x14ac:dyDescent="0.35">
      <c r="A434" s="38">
        <v>41562</v>
      </c>
      <c r="B434" s="31">
        <v>6089.0498049999997</v>
      </c>
      <c r="C434" s="31">
        <v>125.936348</v>
      </c>
      <c r="D434" s="39">
        <f t="shared" si="12"/>
        <v>-0.38690577397114922</v>
      </c>
      <c r="E434" s="39">
        <f t="shared" si="13"/>
        <v>2.7440849561744238E-2</v>
      </c>
    </row>
    <row r="435" spans="1:5" x14ac:dyDescent="0.35">
      <c r="A435" s="38">
        <v>41564</v>
      </c>
      <c r="B435" s="31">
        <v>6045.8500979999999</v>
      </c>
      <c r="C435" s="31">
        <v>124.13308000000001</v>
      </c>
      <c r="D435" s="39">
        <f t="shared" si="12"/>
        <v>-0.70946548941883336</v>
      </c>
      <c r="E435" s="39">
        <f t="shared" si="13"/>
        <v>-1.4318884330360196E-2</v>
      </c>
    </row>
    <row r="436" spans="1:5" x14ac:dyDescent="0.35">
      <c r="A436" s="38">
        <v>41565</v>
      </c>
      <c r="B436" s="31">
        <v>6189.3500979999999</v>
      </c>
      <c r="C436" s="31">
        <v>124.191422</v>
      </c>
      <c r="D436" s="39">
        <f t="shared" si="12"/>
        <v>2.3735289111364266</v>
      </c>
      <c r="E436" s="39">
        <f t="shared" si="13"/>
        <v>4.6999558860535897E-4</v>
      </c>
    </row>
    <row r="437" spans="1:5" x14ac:dyDescent="0.35">
      <c r="A437" s="38">
        <v>41568</v>
      </c>
      <c r="B437" s="31">
        <v>6204.9501950000003</v>
      </c>
      <c r="C437" s="31">
        <v>124.27889999999999</v>
      </c>
      <c r="D437" s="39">
        <f t="shared" si="12"/>
        <v>0.25204741617446086</v>
      </c>
      <c r="E437" s="39">
        <f t="shared" si="13"/>
        <v>7.0438037177793309E-4</v>
      </c>
    </row>
    <row r="438" spans="1:5" x14ac:dyDescent="0.35">
      <c r="A438" s="38">
        <v>41569</v>
      </c>
      <c r="B438" s="31">
        <v>6202.7998049999997</v>
      </c>
      <c r="C438" s="31">
        <v>125.34335299999999</v>
      </c>
      <c r="D438" s="39">
        <f t="shared" si="12"/>
        <v>-3.4656039652558368E-2</v>
      </c>
      <c r="E438" s="39">
        <f t="shared" si="13"/>
        <v>8.5650339679543379E-3</v>
      </c>
    </row>
    <row r="439" spans="1:5" x14ac:dyDescent="0.35">
      <c r="A439" s="38">
        <v>41570</v>
      </c>
      <c r="B439" s="31">
        <v>6178.3500979999999</v>
      </c>
      <c r="C439" s="31">
        <v>125.984955</v>
      </c>
      <c r="D439" s="39">
        <f t="shared" si="12"/>
        <v>-0.39417211208865965</v>
      </c>
      <c r="E439" s="39">
        <f t="shared" si="13"/>
        <v>5.1187556790506959E-3</v>
      </c>
    </row>
    <row r="440" spans="1:5" x14ac:dyDescent="0.35">
      <c r="A440" s="38">
        <v>41571</v>
      </c>
      <c r="B440" s="31">
        <v>6164.3500979999999</v>
      </c>
      <c r="C440" s="31">
        <v>124.94478599999999</v>
      </c>
      <c r="D440" s="39">
        <f t="shared" si="12"/>
        <v>-0.22659771262447484</v>
      </c>
      <c r="E440" s="39">
        <f t="shared" si="13"/>
        <v>-8.2562953647918186E-3</v>
      </c>
    </row>
    <row r="441" spans="1:5" x14ac:dyDescent="0.35">
      <c r="A441" s="38">
        <v>41572</v>
      </c>
      <c r="B441" s="31">
        <v>6144.8999020000001</v>
      </c>
      <c r="C441" s="31">
        <v>123.93380000000001</v>
      </c>
      <c r="D441" s="39">
        <f t="shared" si="12"/>
        <v>-0.31552711463144056</v>
      </c>
      <c r="E441" s="39">
        <f t="shared" si="13"/>
        <v>-8.0914620959052132E-3</v>
      </c>
    </row>
    <row r="442" spans="1:5" x14ac:dyDescent="0.35">
      <c r="A442" s="38">
        <v>41575</v>
      </c>
      <c r="B442" s="31">
        <v>6101.1000979999999</v>
      </c>
      <c r="C442" s="31">
        <v>124.993385</v>
      </c>
      <c r="D442" s="39">
        <f t="shared" si="12"/>
        <v>-0.71278303468775073</v>
      </c>
      <c r="E442" s="39">
        <f t="shared" si="13"/>
        <v>8.5496047083200733E-3</v>
      </c>
    </row>
    <row r="443" spans="1:5" x14ac:dyDescent="0.35">
      <c r="A443" s="38">
        <v>41576</v>
      </c>
      <c r="B443" s="31">
        <v>6220.8999020000001</v>
      </c>
      <c r="C443" s="31">
        <v>123.88520800000001</v>
      </c>
      <c r="D443" s="39">
        <f t="shared" si="12"/>
        <v>1.9635770938960955</v>
      </c>
      <c r="E443" s="39">
        <f t="shared" si="13"/>
        <v>-8.8658851826438467E-3</v>
      </c>
    </row>
    <row r="444" spans="1:5" x14ac:dyDescent="0.35">
      <c r="A444" s="38">
        <v>41577</v>
      </c>
      <c r="B444" s="31">
        <v>6251.7001950000003</v>
      </c>
      <c r="C444" s="31">
        <v>125.353065</v>
      </c>
      <c r="D444" s="39">
        <f t="shared" si="12"/>
        <v>0.49510992758616862</v>
      </c>
      <c r="E444" s="39">
        <f t="shared" si="13"/>
        <v>1.184852512819767E-2</v>
      </c>
    </row>
    <row r="445" spans="1:5" x14ac:dyDescent="0.35">
      <c r="A445" s="38">
        <v>41578</v>
      </c>
      <c r="B445" s="31">
        <v>6299.1499020000001</v>
      </c>
      <c r="C445" s="31">
        <v>127.953461</v>
      </c>
      <c r="D445" s="39">
        <f t="shared" si="12"/>
        <v>0.75898884335415195</v>
      </c>
      <c r="E445" s="39">
        <f t="shared" si="13"/>
        <v>2.0744574534336303E-2</v>
      </c>
    </row>
    <row r="446" spans="1:5" x14ac:dyDescent="0.35">
      <c r="A446" s="38">
        <v>41579</v>
      </c>
      <c r="B446" s="31">
        <v>6307.2001950000003</v>
      </c>
      <c r="C446" s="31">
        <v>131.53079199999999</v>
      </c>
      <c r="D446" s="39">
        <f t="shared" si="12"/>
        <v>0.12779967337250134</v>
      </c>
      <c r="E446" s="39">
        <f t="shared" si="13"/>
        <v>2.7958063596263228E-2</v>
      </c>
    </row>
    <row r="447" spans="1:5" x14ac:dyDescent="0.35">
      <c r="A447" s="38">
        <v>41583</v>
      </c>
      <c r="B447" s="31">
        <v>6253.1499020000001</v>
      </c>
      <c r="C447" s="31">
        <v>132.92091400000001</v>
      </c>
      <c r="D447" s="39">
        <f t="shared" si="12"/>
        <v>-0.85696174735104047</v>
      </c>
      <c r="E447" s="39">
        <f t="shared" si="13"/>
        <v>1.0568795176113739E-2</v>
      </c>
    </row>
    <row r="448" spans="1:5" x14ac:dyDescent="0.35">
      <c r="A448" s="38">
        <v>41584</v>
      </c>
      <c r="B448" s="31">
        <v>6215.1499020000001</v>
      </c>
      <c r="C448" s="31">
        <v>130.36914100000001</v>
      </c>
      <c r="D448" s="39">
        <f t="shared" si="12"/>
        <v>-0.60769373188776632</v>
      </c>
      <c r="E448" s="39">
        <f t="shared" si="13"/>
        <v>-1.9197678703894536E-2</v>
      </c>
    </row>
    <row r="449" spans="1:5" x14ac:dyDescent="0.35">
      <c r="A449" s="38">
        <v>41585</v>
      </c>
      <c r="B449" s="31">
        <v>6187.25</v>
      </c>
      <c r="C449" s="31">
        <v>133.489609</v>
      </c>
      <c r="D449" s="39">
        <f t="shared" si="12"/>
        <v>-0.44890151388017341</v>
      </c>
      <c r="E449" s="39">
        <f t="shared" si="13"/>
        <v>2.3935633663490871E-2</v>
      </c>
    </row>
    <row r="450" spans="1:5" x14ac:dyDescent="0.35">
      <c r="A450" s="38">
        <v>41586</v>
      </c>
      <c r="B450" s="31">
        <v>6140.75</v>
      </c>
      <c r="C450" s="31">
        <v>136.994034</v>
      </c>
      <c r="D450" s="39">
        <f t="shared" si="12"/>
        <v>-0.75154551699058547</v>
      </c>
      <c r="E450" s="39">
        <f t="shared" si="13"/>
        <v>2.6252417894189785E-2</v>
      </c>
    </row>
    <row r="451" spans="1:5" x14ac:dyDescent="0.35">
      <c r="A451" s="38">
        <v>41589</v>
      </c>
      <c r="B451" s="31">
        <v>6078.7998049999997</v>
      </c>
      <c r="C451" s="31">
        <v>135.62823499999999</v>
      </c>
      <c r="D451" s="39">
        <f t="shared" si="12"/>
        <v>-1.0088376012702089</v>
      </c>
      <c r="E451" s="39">
        <f t="shared" si="13"/>
        <v>-9.969769924433422E-3</v>
      </c>
    </row>
    <row r="452" spans="1:5" x14ac:dyDescent="0.35">
      <c r="A452" s="38">
        <v>41590</v>
      </c>
      <c r="B452" s="31">
        <v>6018.0498049999997</v>
      </c>
      <c r="C452" s="31">
        <v>137.22735599999999</v>
      </c>
      <c r="D452" s="39">
        <f t="shared" ref="D452:D515" si="14">((B452-B451)/B451)*100</f>
        <v>-0.99937490867903334</v>
      </c>
      <c r="E452" s="39">
        <f t="shared" ref="E452:E515" si="15">((C452-C451)/C451)</f>
        <v>1.1790472684393458E-2</v>
      </c>
    </row>
    <row r="453" spans="1:5" x14ac:dyDescent="0.35">
      <c r="A453" s="38">
        <v>41591</v>
      </c>
      <c r="B453" s="31">
        <v>5989.6000979999999</v>
      </c>
      <c r="C453" s="31">
        <v>137.18846099999999</v>
      </c>
      <c r="D453" s="39">
        <f t="shared" si="14"/>
        <v>-0.47273964027952675</v>
      </c>
      <c r="E453" s="39">
        <f t="shared" si="15"/>
        <v>-2.8343474022771799E-4</v>
      </c>
    </row>
    <row r="454" spans="1:5" x14ac:dyDescent="0.35">
      <c r="A454" s="38">
        <v>41592</v>
      </c>
      <c r="B454" s="31">
        <v>6056.1499020000001</v>
      </c>
      <c r="C454" s="31">
        <v>136.196899</v>
      </c>
      <c r="D454" s="39">
        <f t="shared" si="14"/>
        <v>1.1110892699200738</v>
      </c>
      <c r="E454" s="39">
        <f t="shared" si="15"/>
        <v>-7.2277361577807019E-3</v>
      </c>
    </row>
    <row r="455" spans="1:5" x14ac:dyDescent="0.35">
      <c r="A455" s="38">
        <v>41596</v>
      </c>
      <c r="B455" s="31">
        <v>6189</v>
      </c>
      <c r="C455" s="31">
        <v>138.520264</v>
      </c>
      <c r="D455" s="39">
        <f t="shared" si="14"/>
        <v>2.1936395259325914</v>
      </c>
      <c r="E455" s="39">
        <f t="shared" si="15"/>
        <v>1.7058868572330677E-2</v>
      </c>
    </row>
    <row r="456" spans="1:5" x14ac:dyDescent="0.35">
      <c r="A456" s="38">
        <v>41597</v>
      </c>
      <c r="B456" s="31">
        <v>6203.3500979999999</v>
      </c>
      <c r="C456" s="31">
        <v>138.65635700000001</v>
      </c>
      <c r="D456" s="39">
        <f t="shared" si="14"/>
        <v>0.23186456616577619</v>
      </c>
      <c r="E456" s="39">
        <f t="shared" si="15"/>
        <v>9.8247719192923774E-4</v>
      </c>
    </row>
    <row r="457" spans="1:5" x14ac:dyDescent="0.35">
      <c r="A457" s="38">
        <v>41598</v>
      </c>
      <c r="B457" s="31">
        <v>6122.8999020000001</v>
      </c>
      <c r="C457" s="31">
        <v>139.76939400000001</v>
      </c>
      <c r="D457" s="39">
        <f t="shared" si="14"/>
        <v>-1.2968830507557108</v>
      </c>
      <c r="E457" s="39">
        <f t="shared" si="15"/>
        <v>8.0273059532351004E-3</v>
      </c>
    </row>
    <row r="458" spans="1:5" x14ac:dyDescent="0.35">
      <c r="A458" s="38">
        <v>41599</v>
      </c>
      <c r="B458" s="31">
        <v>5999.0498049999997</v>
      </c>
      <c r="C458" s="31">
        <v>138.80218500000001</v>
      </c>
      <c r="D458" s="39">
        <f t="shared" si="14"/>
        <v>-2.0227359418295525</v>
      </c>
      <c r="E458" s="39">
        <f t="shared" si="15"/>
        <v>-6.9200342959202989E-3</v>
      </c>
    </row>
    <row r="459" spans="1:5" x14ac:dyDescent="0.35">
      <c r="A459" s="38">
        <v>41600</v>
      </c>
      <c r="B459" s="31">
        <v>5995.4501950000003</v>
      </c>
      <c r="C459" s="31">
        <v>135.599075</v>
      </c>
      <c r="D459" s="39">
        <f t="shared" si="14"/>
        <v>-6.0003002425469978E-2</v>
      </c>
      <c r="E459" s="39">
        <f t="shared" si="15"/>
        <v>-2.3076798106600478E-2</v>
      </c>
    </row>
    <row r="460" spans="1:5" x14ac:dyDescent="0.35">
      <c r="A460" s="38">
        <v>41603</v>
      </c>
      <c r="B460" s="31">
        <v>6115.3500979999999</v>
      </c>
      <c r="C460" s="31">
        <v>133.99508700000001</v>
      </c>
      <c r="D460" s="39">
        <f t="shared" si="14"/>
        <v>1.9998482032257052</v>
      </c>
      <c r="E460" s="39">
        <f t="shared" si="15"/>
        <v>-1.1828900750244696E-2</v>
      </c>
    </row>
    <row r="461" spans="1:5" x14ac:dyDescent="0.35">
      <c r="A461" s="38">
        <v>41604</v>
      </c>
      <c r="B461" s="31">
        <v>6059.1000979999999</v>
      </c>
      <c r="C461" s="31">
        <v>135.96847500000001</v>
      </c>
      <c r="D461" s="39">
        <f t="shared" si="14"/>
        <v>-0.91981651252307417</v>
      </c>
      <c r="E461" s="39">
        <f t="shared" si="15"/>
        <v>1.4727316084357627E-2</v>
      </c>
    </row>
    <row r="462" spans="1:5" x14ac:dyDescent="0.35">
      <c r="A462" s="38">
        <v>41605</v>
      </c>
      <c r="B462" s="31">
        <v>6057.1000979999999</v>
      </c>
      <c r="C462" s="31">
        <v>133.747208</v>
      </c>
      <c r="D462" s="39">
        <f t="shared" si="14"/>
        <v>-3.3008202004455485E-2</v>
      </c>
      <c r="E462" s="39">
        <f t="shared" si="15"/>
        <v>-1.6336632443660279E-2</v>
      </c>
    </row>
    <row r="463" spans="1:5" x14ac:dyDescent="0.35">
      <c r="A463" s="38">
        <v>41606</v>
      </c>
      <c r="B463" s="31">
        <v>6091.8500979999999</v>
      </c>
      <c r="C463" s="31">
        <v>135.074127</v>
      </c>
      <c r="D463" s="39">
        <f t="shared" si="14"/>
        <v>0.57370688015332849</v>
      </c>
      <c r="E463" s="39">
        <f t="shared" si="15"/>
        <v>9.9210968202043046E-3</v>
      </c>
    </row>
    <row r="464" spans="1:5" x14ac:dyDescent="0.35">
      <c r="A464" s="38">
        <v>41607</v>
      </c>
      <c r="B464" s="31">
        <v>6176.1000979999999</v>
      </c>
      <c r="C464" s="31">
        <v>135.07899499999999</v>
      </c>
      <c r="D464" s="39">
        <f t="shared" si="14"/>
        <v>1.3829952911622023</v>
      </c>
      <c r="E464" s="39">
        <f t="shared" si="15"/>
        <v>3.6039470386417227E-5</v>
      </c>
    </row>
    <row r="465" spans="1:5" x14ac:dyDescent="0.35">
      <c r="A465" s="38">
        <v>41610</v>
      </c>
      <c r="B465" s="31">
        <v>6217.8500979999999</v>
      </c>
      <c r="C465" s="31">
        <v>137.12042199999999</v>
      </c>
      <c r="D465" s="39">
        <f t="shared" si="14"/>
        <v>0.67599292980241465</v>
      </c>
      <c r="E465" s="39">
        <f t="shared" si="15"/>
        <v>1.5112838232176653E-2</v>
      </c>
    </row>
    <row r="466" spans="1:5" x14ac:dyDescent="0.35">
      <c r="A466" s="38">
        <v>41611</v>
      </c>
      <c r="B466" s="31">
        <v>6201.8500979999999</v>
      </c>
      <c r="C466" s="31">
        <v>136.69757100000001</v>
      </c>
      <c r="D466" s="39">
        <f t="shared" si="14"/>
        <v>-0.25732366891807951</v>
      </c>
      <c r="E466" s="39">
        <f t="shared" si="15"/>
        <v>-3.0837930180814361E-3</v>
      </c>
    </row>
    <row r="467" spans="1:5" x14ac:dyDescent="0.35">
      <c r="A467" s="38">
        <v>41612</v>
      </c>
      <c r="B467" s="31">
        <v>6160.9501950000003</v>
      </c>
      <c r="C467" s="31">
        <v>142.88987700000001</v>
      </c>
      <c r="D467" s="39">
        <f t="shared" si="14"/>
        <v>-0.65947906437127723</v>
      </c>
      <c r="E467" s="39">
        <f t="shared" si="15"/>
        <v>4.5299312597149234E-2</v>
      </c>
    </row>
    <row r="468" spans="1:5" x14ac:dyDescent="0.35">
      <c r="A468" s="38">
        <v>41613</v>
      </c>
      <c r="B468" s="31">
        <v>6241.1000979999999</v>
      </c>
      <c r="C468" s="31">
        <v>141.961533</v>
      </c>
      <c r="D468" s="39">
        <f t="shared" si="14"/>
        <v>1.3009341167056705</v>
      </c>
      <c r="E468" s="39">
        <f t="shared" si="15"/>
        <v>-6.4969193024080338E-3</v>
      </c>
    </row>
    <row r="469" spans="1:5" x14ac:dyDescent="0.35">
      <c r="A469" s="38">
        <v>41614</v>
      </c>
      <c r="B469" s="31">
        <v>6259.8999020000001</v>
      </c>
      <c r="C469" s="31">
        <v>141.174103</v>
      </c>
      <c r="D469" s="39">
        <f t="shared" si="14"/>
        <v>0.30122580482285072</v>
      </c>
      <c r="E469" s="39">
        <f t="shared" si="15"/>
        <v>-5.5467842827535575E-3</v>
      </c>
    </row>
    <row r="470" spans="1:5" x14ac:dyDescent="0.35">
      <c r="A470" s="38">
        <v>41617</v>
      </c>
      <c r="B470" s="31">
        <v>6363.8999020000001</v>
      </c>
      <c r="C470" s="31">
        <v>144.72718800000001</v>
      </c>
      <c r="D470" s="39">
        <f t="shared" si="14"/>
        <v>1.6613684184753916</v>
      </c>
      <c r="E470" s="39">
        <f t="shared" si="15"/>
        <v>2.516810749631616E-2</v>
      </c>
    </row>
    <row r="471" spans="1:5" x14ac:dyDescent="0.35">
      <c r="A471" s="38">
        <v>41618</v>
      </c>
      <c r="B471" s="31">
        <v>6332.8500979999999</v>
      </c>
      <c r="C471" s="31">
        <v>145.509705</v>
      </c>
      <c r="D471" s="39">
        <f t="shared" si="14"/>
        <v>-0.48790528572333636</v>
      </c>
      <c r="E471" s="39">
        <f t="shared" si="15"/>
        <v>5.4068417331509565E-3</v>
      </c>
    </row>
    <row r="472" spans="1:5" x14ac:dyDescent="0.35">
      <c r="A472" s="38">
        <v>41619</v>
      </c>
      <c r="B472" s="31">
        <v>6307.8999020000001</v>
      </c>
      <c r="C472" s="31">
        <v>145.87423699999999</v>
      </c>
      <c r="D472" s="39">
        <f t="shared" si="14"/>
        <v>-0.39398052399628708</v>
      </c>
      <c r="E472" s="39">
        <f t="shared" si="15"/>
        <v>2.5052074705257422E-3</v>
      </c>
    </row>
    <row r="473" spans="1:5" x14ac:dyDescent="0.35">
      <c r="A473" s="38">
        <v>41620</v>
      </c>
      <c r="B473" s="31">
        <v>6237.0498049999997</v>
      </c>
      <c r="C473" s="31">
        <v>145.11111500000001</v>
      </c>
      <c r="D473" s="39">
        <f t="shared" si="14"/>
        <v>-1.1231962792804706</v>
      </c>
      <c r="E473" s="39">
        <f t="shared" si="15"/>
        <v>-5.2313692650195762E-3</v>
      </c>
    </row>
    <row r="474" spans="1:5" x14ac:dyDescent="0.35">
      <c r="A474" s="38">
        <v>41621</v>
      </c>
      <c r="B474" s="31">
        <v>6168.3999020000001</v>
      </c>
      <c r="C474" s="31">
        <v>145.47564700000001</v>
      </c>
      <c r="D474" s="39">
        <f t="shared" si="14"/>
        <v>-1.1006790894144471</v>
      </c>
      <c r="E474" s="39">
        <f t="shared" si="15"/>
        <v>2.5120887535044914E-3</v>
      </c>
    </row>
    <row r="475" spans="1:5" x14ac:dyDescent="0.35">
      <c r="A475" s="38">
        <v>41624</v>
      </c>
      <c r="B475" s="31">
        <v>6154.7001950000003</v>
      </c>
      <c r="C475" s="31">
        <v>144.022369</v>
      </c>
      <c r="D475" s="39">
        <f t="shared" si="14"/>
        <v>-0.22209498764108765</v>
      </c>
      <c r="E475" s="39">
        <f t="shared" si="15"/>
        <v>-9.9898369931292457E-3</v>
      </c>
    </row>
    <row r="476" spans="1:5" x14ac:dyDescent="0.35">
      <c r="A476" s="38">
        <v>41625</v>
      </c>
      <c r="B476" s="31">
        <v>6139.0498049999997</v>
      </c>
      <c r="C476" s="31">
        <v>144.192474</v>
      </c>
      <c r="D476" s="39">
        <f t="shared" si="14"/>
        <v>-0.25428354760017186</v>
      </c>
      <c r="E476" s="39">
        <f t="shared" si="15"/>
        <v>1.1811012496260676E-3</v>
      </c>
    </row>
    <row r="477" spans="1:5" x14ac:dyDescent="0.35">
      <c r="A477" s="38">
        <v>41626</v>
      </c>
      <c r="B477" s="31">
        <v>6217.1499020000001</v>
      </c>
      <c r="C477" s="31">
        <v>143.857101</v>
      </c>
      <c r="D477" s="39">
        <f t="shared" si="14"/>
        <v>1.2721854273993867</v>
      </c>
      <c r="E477" s="39">
        <f t="shared" si="15"/>
        <v>-2.3258703502098462E-3</v>
      </c>
    </row>
    <row r="478" spans="1:5" x14ac:dyDescent="0.35">
      <c r="A478" s="38">
        <v>41627</v>
      </c>
      <c r="B478" s="31">
        <v>6166.6499020000001</v>
      </c>
      <c r="C478" s="31">
        <v>145.36389199999999</v>
      </c>
      <c r="D478" s="39">
        <f t="shared" si="14"/>
        <v>-0.81226930017811882</v>
      </c>
      <c r="E478" s="39">
        <f t="shared" si="15"/>
        <v>1.0474220525269674E-2</v>
      </c>
    </row>
    <row r="479" spans="1:5" x14ac:dyDescent="0.35">
      <c r="A479" s="38">
        <v>41628</v>
      </c>
      <c r="B479" s="31">
        <v>6274.25</v>
      </c>
      <c r="C479" s="31">
        <v>144.05641199999999</v>
      </c>
      <c r="D479" s="39">
        <f t="shared" si="14"/>
        <v>1.7448711976514584</v>
      </c>
      <c r="E479" s="39">
        <f t="shared" si="15"/>
        <v>-8.9945307738458075E-3</v>
      </c>
    </row>
    <row r="480" spans="1:5" x14ac:dyDescent="0.35">
      <c r="A480" s="38">
        <v>41631</v>
      </c>
      <c r="B480" s="31">
        <v>6284.5</v>
      </c>
      <c r="C480" s="31">
        <v>145.30557300000001</v>
      </c>
      <c r="D480" s="39">
        <f t="shared" si="14"/>
        <v>0.16336613937920866</v>
      </c>
      <c r="E480" s="39">
        <f t="shared" si="15"/>
        <v>8.6713321722882777E-3</v>
      </c>
    </row>
    <row r="481" spans="1:5" x14ac:dyDescent="0.35">
      <c r="A481" s="38">
        <v>41632</v>
      </c>
      <c r="B481" s="31">
        <v>6268.3999020000001</v>
      </c>
      <c r="C481" s="31">
        <v>151.186813</v>
      </c>
      <c r="D481" s="39">
        <f t="shared" si="14"/>
        <v>-0.25618741347760182</v>
      </c>
      <c r="E481" s="39">
        <f t="shared" si="15"/>
        <v>4.047497889155284E-2</v>
      </c>
    </row>
    <row r="482" spans="1:5" x14ac:dyDescent="0.35">
      <c r="A482" s="38">
        <v>41634</v>
      </c>
      <c r="B482" s="31">
        <v>6278.8999020000001</v>
      </c>
      <c r="C482" s="31">
        <v>148.907196</v>
      </c>
      <c r="D482" s="39">
        <f t="shared" si="14"/>
        <v>0.16750686242353272</v>
      </c>
      <c r="E482" s="39">
        <f t="shared" si="15"/>
        <v>-1.5078147060352425E-2</v>
      </c>
    </row>
    <row r="483" spans="1:5" x14ac:dyDescent="0.35">
      <c r="A483" s="38">
        <v>41635</v>
      </c>
      <c r="B483" s="31">
        <v>6313.7998049999997</v>
      </c>
      <c r="C483" s="31">
        <v>147.619156</v>
      </c>
      <c r="D483" s="39">
        <f t="shared" si="14"/>
        <v>0.55582830662554394</v>
      </c>
      <c r="E483" s="39">
        <f t="shared" si="15"/>
        <v>-8.6499513428484349E-3</v>
      </c>
    </row>
    <row r="484" spans="1:5" x14ac:dyDescent="0.35">
      <c r="A484" s="38">
        <v>41638</v>
      </c>
      <c r="B484" s="31">
        <v>6291.1000979999999</v>
      </c>
      <c r="C484" s="31">
        <v>148.23646500000001</v>
      </c>
      <c r="D484" s="39">
        <f t="shared" si="14"/>
        <v>-0.35952528906639547</v>
      </c>
      <c r="E484" s="39">
        <f t="shared" si="15"/>
        <v>4.181767574934556E-3</v>
      </c>
    </row>
    <row r="485" spans="1:5" x14ac:dyDescent="0.35">
      <c r="A485" s="38">
        <v>41639</v>
      </c>
      <c r="B485" s="31">
        <v>6304</v>
      </c>
      <c r="C485" s="31">
        <v>151.254807</v>
      </c>
      <c r="D485" s="39">
        <f t="shared" si="14"/>
        <v>0.20505001985425589</v>
      </c>
      <c r="E485" s="39">
        <f t="shared" si="15"/>
        <v>2.0361670119427022E-2</v>
      </c>
    </row>
    <row r="486" spans="1:5" x14ac:dyDescent="0.35">
      <c r="A486" s="38">
        <v>41641</v>
      </c>
      <c r="B486" s="31">
        <v>6221.1499020000001</v>
      </c>
      <c r="C486" s="31">
        <v>152.649811</v>
      </c>
      <c r="D486" s="39">
        <f t="shared" si="14"/>
        <v>-1.3142464784263941</v>
      </c>
      <c r="E486" s="39">
        <f t="shared" si="15"/>
        <v>9.222873822449823E-3</v>
      </c>
    </row>
    <row r="487" spans="1:5" x14ac:dyDescent="0.35">
      <c r="A487" s="38">
        <v>41642</v>
      </c>
      <c r="B487" s="31">
        <v>6211.1499020000001</v>
      </c>
      <c r="C487" s="31">
        <v>152.54286200000001</v>
      </c>
      <c r="D487" s="39">
        <f t="shared" si="14"/>
        <v>-0.16074198753489544</v>
      </c>
      <c r="E487" s="39">
        <f t="shared" si="15"/>
        <v>-7.0061665520166272E-4</v>
      </c>
    </row>
    <row r="488" spans="1:5" x14ac:dyDescent="0.35">
      <c r="A488" s="38">
        <v>41645</v>
      </c>
      <c r="B488" s="31">
        <v>6191.4501950000003</v>
      </c>
      <c r="C488" s="31">
        <v>151.21109000000001</v>
      </c>
      <c r="D488" s="39">
        <f t="shared" si="14"/>
        <v>-0.31716682596336027</v>
      </c>
      <c r="E488" s="39">
        <f t="shared" si="15"/>
        <v>-8.7304773395427762E-3</v>
      </c>
    </row>
    <row r="489" spans="1:5" x14ac:dyDescent="0.35">
      <c r="A489" s="38">
        <v>41646</v>
      </c>
      <c r="B489" s="31">
        <v>6162.25</v>
      </c>
      <c r="C489" s="31">
        <v>150.81738300000001</v>
      </c>
      <c r="D489" s="39">
        <f t="shared" si="14"/>
        <v>-0.47162125318526199</v>
      </c>
      <c r="E489" s="39">
        <f t="shared" si="15"/>
        <v>-2.6036913033297107E-3</v>
      </c>
    </row>
    <row r="490" spans="1:5" x14ac:dyDescent="0.35">
      <c r="A490" s="38">
        <v>41647</v>
      </c>
      <c r="B490" s="31">
        <v>6174.6000979999999</v>
      </c>
      <c r="C490" s="31">
        <v>151.07015999999999</v>
      </c>
      <c r="D490" s="39">
        <f t="shared" si="14"/>
        <v>0.20041540021907403</v>
      </c>
      <c r="E490" s="39">
        <f t="shared" si="15"/>
        <v>1.6760468519731607E-3</v>
      </c>
    </row>
    <row r="491" spans="1:5" x14ac:dyDescent="0.35">
      <c r="A491" s="38">
        <v>41648</v>
      </c>
      <c r="B491" s="31">
        <v>6168.3500979999999</v>
      </c>
      <c r="C491" s="31">
        <v>151.20622299999999</v>
      </c>
      <c r="D491" s="39">
        <f t="shared" si="14"/>
        <v>-0.1012211301267012</v>
      </c>
      <c r="E491" s="39">
        <f t="shared" si="15"/>
        <v>9.0066099089328535E-4</v>
      </c>
    </row>
    <row r="492" spans="1:5" x14ac:dyDescent="0.35">
      <c r="A492" s="38">
        <v>41649</v>
      </c>
      <c r="B492" s="31">
        <v>6171.4501950000003</v>
      </c>
      <c r="C492" s="31">
        <v>150.710464</v>
      </c>
      <c r="D492" s="39">
        <f t="shared" si="14"/>
        <v>5.025812333521118E-2</v>
      </c>
      <c r="E492" s="39">
        <f t="shared" si="15"/>
        <v>-3.2786944225172039E-3</v>
      </c>
    </row>
    <row r="493" spans="1:5" x14ac:dyDescent="0.35">
      <c r="A493" s="38">
        <v>41652</v>
      </c>
      <c r="B493" s="31">
        <v>6272.75</v>
      </c>
      <c r="C493" s="31">
        <v>151.702011</v>
      </c>
      <c r="D493" s="39">
        <f t="shared" si="14"/>
        <v>1.641426274201661</v>
      </c>
      <c r="E493" s="39">
        <f t="shared" si="15"/>
        <v>6.5791516639481457E-3</v>
      </c>
    </row>
    <row r="494" spans="1:5" x14ac:dyDescent="0.35">
      <c r="A494" s="38">
        <v>41653</v>
      </c>
      <c r="B494" s="31">
        <v>6241.8500979999999</v>
      </c>
      <c r="C494" s="31">
        <v>152.22207599999999</v>
      </c>
      <c r="D494" s="39">
        <f t="shared" si="14"/>
        <v>-0.49260534853134763</v>
      </c>
      <c r="E494" s="39">
        <f t="shared" si="15"/>
        <v>3.428201093523989E-3</v>
      </c>
    </row>
    <row r="495" spans="1:5" x14ac:dyDescent="0.35">
      <c r="A495" s="38">
        <v>41654</v>
      </c>
      <c r="B495" s="31">
        <v>6320.8999020000001</v>
      </c>
      <c r="C495" s="31">
        <v>150.972916</v>
      </c>
      <c r="D495" s="39">
        <f t="shared" si="14"/>
        <v>1.2664482927157958</v>
      </c>
      <c r="E495" s="39">
        <f t="shared" si="15"/>
        <v>-8.2061684666551865E-3</v>
      </c>
    </row>
    <row r="496" spans="1:5" x14ac:dyDescent="0.35">
      <c r="A496" s="38">
        <v>41655</v>
      </c>
      <c r="B496" s="31">
        <v>6318.8999020000001</v>
      </c>
      <c r="C496" s="31">
        <v>151.152771</v>
      </c>
      <c r="D496" s="39">
        <f t="shared" si="14"/>
        <v>-3.164106426313093E-2</v>
      </c>
      <c r="E496" s="39">
        <f t="shared" si="15"/>
        <v>1.1913063929957042E-3</v>
      </c>
    </row>
    <row r="497" spans="1:5" x14ac:dyDescent="0.35">
      <c r="A497" s="38">
        <v>41656</v>
      </c>
      <c r="B497" s="31">
        <v>6261.6499020000001</v>
      </c>
      <c r="C497" s="31">
        <v>153.98642000000001</v>
      </c>
      <c r="D497" s="39">
        <f t="shared" si="14"/>
        <v>-0.90601213641443756</v>
      </c>
      <c r="E497" s="39">
        <f t="shared" si="15"/>
        <v>1.8746920623770823E-2</v>
      </c>
    </row>
    <row r="498" spans="1:5" x14ac:dyDescent="0.35">
      <c r="A498" s="38">
        <v>41659</v>
      </c>
      <c r="B498" s="31">
        <v>6303.9501950000003</v>
      </c>
      <c r="C498" s="31">
        <v>152.985184</v>
      </c>
      <c r="D498" s="39">
        <f t="shared" si="14"/>
        <v>0.67554548181445484</v>
      </c>
      <c r="E498" s="39">
        <f t="shared" si="15"/>
        <v>-6.5021058350470499E-3</v>
      </c>
    </row>
    <row r="499" spans="1:5" x14ac:dyDescent="0.35">
      <c r="A499" s="38">
        <v>41660</v>
      </c>
      <c r="B499" s="31">
        <v>6313.7998049999997</v>
      </c>
      <c r="C499" s="31">
        <v>152.57205200000001</v>
      </c>
      <c r="D499" s="39">
        <f t="shared" si="14"/>
        <v>0.15624504787191298</v>
      </c>
      <c r="E499" s="39">
        <f t="shared" si="15"/>
        <v>-2.7004706547268673E-3</v>
      </c>
    </row>
    <row r="500" spans="1:5" x14ac:dyDescent="0.35">
      <c r="A500" s="38">
        <v>41661</v>
      </c>
      <c r="B500" s="31">
        <v>6338.9501950000003</v>
      </c>
      <c r="C500" s="31">
        <v>155.23074299999999</v>
      </c>
      <c r="D500" s="39">
        <f t="shared" si="14"/>
        <v>0.39833999773137718</v>
      </c>
      <c r="E500" s="39">
        <f t="shared" si="15"/>
        <v>1.7425806136499862E-2</v>
      </c>
    </row>
    <row r="501" spans="1:5" x14ac:dyDescent="0.35">
      <c r="A501" s="38">
        <v>41662</v>
      </c>
      <c r="B501" s="31">
        <v>6345.6499020000001</v>
      </c>
      <c r="C501" s="31">
        <v>152.96090699999999</v>
      </c>
      <c r="D501" s="39">
        <f t="shared" si="14"/>
        <v>0.10569111278527345</v>
      </c>
      <c r="E501" s="39">
        <f t="shared" si="15"/>
        <v>-1.4622335473843593E-2</v>
      </c>
    </row>
    <row r="502" spans="1:5" x14ac:dyDescent="0.35">
      <c r="A502" s="38">
        <v>41663</v>
      </c>
      <c r="B502" s="31">
        <v>6266.75</v>
      </c>
      <c r="C502" s="31">
        <v>153.04350299999999</v>
      </c>
      <c r="D502" s="39">
        <f t="shared" si="14"/>
        <v>-1.2433699182668856</v>
      </c>
      <c r="E502" s="39">
        <f t="shared" si="15"/>
        <v>5.3998110772182618E-4</v>
      </c>
    </row>
    <row r="503" spans="1:5" x14ac:dyDescent="0.35">
      <c r="A503" s="38">
        <v>41666</v>
      </c>
      <c r="B503" s="31">
        <v>6135.8500979999999</v>
      </c>
      <c r="C503" s="31">
        <v>150.729904</v>
      </c>
      <c r="D503" s="39">
        <f t="shared" si="14"/>
        <v>-2.0888004468025709</v>
      </c>
      <c r="E503" s="39">
        <f t="shared" si="15"/>
        <v>-1.5117263749510376E-2</v>
      </c>
    </row>
    <row r="504" spans="1:5" x14ac:dyDescent="0.35">
      <c r="A504" s="38">
        <v>41667</v>
      </c>
      <c r="B504" s="31">
        <v>6126.25</v>
      </c>
      <c r="C504" s="31">
        <v>145.01393100000001</v>
      </c>
      <c r="D504" s="39">
        <f t="shared" si="14"/>
        <v>-0.15645913519186316</v>
      </c>
      <c r="E504" s="39">
        <f t="shared" si="15"/>
        <v>-3.7921957410654163E-2</v>
      </c>
    </row>
    <row r="505" spans="1:5" x14ac:dyDescent="0.35">
      <c r="A505" s="38">
        <v>41668</v>
      </c>
      <c r="B505" s="31">
        <v>6120.25</v>
      </c>
      <c r="C505" s="31">
        <v>149.29118299999999</v>
      </c>
      <c r="D505" s="39">
        <f t="shared" si="14"/>
        <v>-9.7939196082432164E-2</v>
      </c>
      <c r="E505" s="39">
        <f t="shared" si="15"/>
        <v>2.949545585382397E-2</v>
      </c>
    </row>
    <row r="506" spans="1:5" x14ac:dyDescent="0.35">
      <c r="A506" s="38">
        <v>41669</v>
      </c>
      <c r="B506" s="31">
        <v>6073.7001950000003</v>
      </c>
      <c r="C506" s="31">
        <v>147.001892</v>
      </c>
      <c r="D506" s="39">
        <f t="shared" si="14"/>
        <v>-0.76058665904170009</v>
      </c>
      <c r="E506" s="39">
        <f t="shared" si="15"/>
        <v>-1.5334401898335763E-2</v>
      </c>
    </row>
    <row r="507" spans="1:5" x14ac:dyDescent="0.35">
      <c r="A507" s="38">
        <v>41670</v>
      </c>
      <c r="B507" s="31">
        <v>6089.5</v>
      </c>
      <c r="C507" s="31">
        <v>145.66037</v>
      </c>
      <c r="D507" s="39">
        <f t="shared" si="14"/>
        <v>0.26013475299631</v>
      </c>
      <c r="E507" s="39">
        <f t="shared" si="15"/>
        <v>-9.1258825430627633E-3</v>
      </c>
    </row>
    <row r="508" spans="1:5" x14ac:dyDescent="0.35">
      <c r="A508" s="38">
        <v>41673</v>
      </c>
      <c r="B508" s="31">
        <v>6001.7998049999997</v>
      </c>
      <c r="C508" s="31">
        <v>148.84402499999999</v>
      </c>
      <c r="D508" s="39">
        <f t="shared" si="14"/>
        <v>-1.4401871253797576</v>
      </c>
      <c r="E508" s="39">
        <f t="shared" si="15"/>
        <v>2.1856699938356518E-2</v>
      </c>
    </row>
    <row r="509" spans="1:5" x14ac:dyDescent="0.35">
      <c r="A509" s="38">
        <v>41674</v>
      </c>
      <c r="B509" s="31">
        <v>6000.8999020000001</v>
      </c>
      <c r="C509" s="31">
        <v>145.07711800000001</v>
      </c>
      <c r="D509" s="39">
        <f t="shared" si="14"/>
        <v>-1.4993885654930473E-2</v>
      </c>
      <c r="E509" s="39">
        <f t="shared" si="15"/>
        <v>-2.5307747489359919E-2</v>
      </c>
    </row>
    <row r="510" spans="1:5" x14ac:dyDescent="0.35">
      <c r="A510" s="38">
        <v>41675</v>
      </c>
      <c r="B510" s="31">
        <v>6022.3999020000001</v>
      </c>
      <c r="C510" s="31">
        <v>143.998062</v>
      </c>
      <c r="D510" s="39">
        <f t="shared" si="14"/>
        <v>0.35827959724564656</v>
      </c>
      <c r="E510" s="39">
        <f t="shared" si="15"/>
        <v>-7.4378097309598361E-3</v>
      </c>
    </row>
    <row r="511" spans="1:5" x14ac:dyDescent="0.35">
      <c r="A511" s="38">
        <v>41676</v>
      </c>
      <c r="B511" s="31">
        <v>6036.2998049999997</v>
      </c>
      <c r="C511" s="31">
        <v>144.289703</v>
      </c>
      <c r="D511" s="39">
        <f t="shared" si="14"/>
        <v>0.23080338778870318</v>
      </c>
      <c r="E511" s="39">
        <f t="shared" si="15"/>
        <v>2.0253119795459362E-3</v>
      </c>
    </row>
    <row r="512" spans="1:5" x14ac:dyDescent="0.35">
      <c r="A512" s="38">
        <v>41677</v>
      </c>
      <c r="B512" s="31">
        <v>6063.2001950000003</v>
      </c>
      <c r="C512" s="31">
        <v>144.17791700000001</v>
      </c>
      <c r="D512" s="39">
        <f t="shared" si="14"/>
        <v>0.44564370341112802</v>
      </c>
      <c r="E512" s="39">
        <f t="shared" si="15"/>
        <v>-7.7473303829584468E-4</v>
      </c>
    </row>
    <row r="513" spans="1:5" x14ac:dyDescent="0.35">
      <c r="A513" s="38">
        <v>41680</v>
      </c>
      <c r="B513" s="31">
        <v>6053.4501950000003</v>
      </c>
      <c r="C513" s="31">
        <v>145.222916</v>
      </c>
      <c r="D513" s="39">
        <f t="shared" si="14"/>
        <v>-0.16080616978539333</v>
      </c>
      <c r="E513" s="39">
        <f t="shared" si="15"/>
        <v>7.2479823661205341E-3</v>
      </c>
    </row>
    <row r="514" spans="1:5" x14ac:dyDescent="0.35">
      <c r="A514" s="38">
        <v>41681</v>
      </c>
      <c r="B514" s="31">
        <v>6062.7001950000003</v>
      </c>
      <c r="C514" s="31">
        <v>144.43064899999999</v>
      </c>
      <c r="D514" s="39">
        <f t="shared" si="14"/>
        <v>0.15280542008324891</v>
      </c>
      <c r="E514" s="39">
        <f t="shared" si="15"/>
        <v>-5.4555232866967743E-3</v>
      </c>
    </row>
    <row r="515" spans="1:5" x14ac:dyDescent="0.35">
      <c r="A515" s="38">
        <v>41682</v>
      </c>
      <c r="B515" s="31">
        <v>6084</v>
      </c>
      <c r="C515" s="31">
        <v>142.47186300000001</v>
      </c>
      <c r="D515" s="39">
        <f t="shared" si="14"/>
        <v>0.35132538827445103</v>
      </c>
      <c r="E515" s="39">
        <f t="shared" si="15"/>
        <v>-1.3562121430334188E-2</v>
      </c>
    </row>
    <row r="516" spans="1:5" x14ac:dyDescent="0.35">
      <c r="A516" s="38">
        <v>41683</v>
      </c>
      <c r="B516" s="31">
        <v>6001.1000979999999</v>
      </c>
      <c r="C516" s="31">
        <v>144.05641199999999</v>
      </c>
      <c r="D516" s="39">
        <f t="shared" ref="D516:D579" si="16">((B516-B515)/B515)*100</f>
        <v>-1.3625887902695613</v>
      </c>
      <c r="E516" s="39">
        <f t="shared" ref="E516:E579" si="17">((C516-C515)/C515)</f>
        <v>1.1121838141472055E-2</v>
      </c>
    </row>
    <row r="517" spans="1:5" x14ac:dyDescent="0.35">
      <c r="A517" s="38">
        <v>41684</v>
      </c>
      <c r="B517" s="31">
        <v>6048.3500979999999</v>
      </c>
      <c r="C517" s="31">
        <v>144.085556</v>
      </c>
      <c r="D517" s="39">
        <f t="shared" si="16"/>
        <v>0.78735563860611346</v>
      </c>
      <c r="E517" s="39">
        <f t="shared" si="17"/>
        <v>2.0230963408975007E-4</v>
      </c>
    </row>
    <row r="518" spans="1:5" x14ac:dyDescent="0.35">
      <c r="A518" s="38">
        <v>41688</v>
      </c>
      <c r="B518" s="31">
        <v>6127.1000979999999</v>
      </c>
      <c r="C518" s="31">
        <v>146.19012499999999</v>
      </c>
      <c r="D518" s="39">
        <f t="shared" si="16"/>
        <v>1.3020079645528482</v>
      </c>
      <c r="E518" s="39">
        <f t="shared" si="17"/>
        <v>1.4606384279073733E-2</v>
      </c>
    </row>
    <row r="519" spans="1:5" x14ac:dyDescent="0.35">
      <c r="A519" s="38">
        <v>41689</v>
      </c>
      <c r="B519" s="31">
        <v>6152.75</v>
      </c>
      <c r="C519" s="31">
        <v>151.40063499999999</v>
      </c>
      <c r="D519" s="39">
        <f t="shared" si="16"/>
        <v>0.41863037309236584</v>
      </c>
      <c r="E519" s="39">
        <f t="shared" si="17"/>
        <v>3.5642010703527335E-2</v>
      </c>
    </row>
    <row r="520" spans="1:5" x14ac:dyDescent="0.35">
      <c r="A520" s="38">
        <v>41690</v>
      </c>
      <c r="B520" s="31">
        <v>6091.4501950000003</v>
      </c>
      <c r="C520" s="31">
        <v>149.72377</v>
      </c>
      <c r="D520" s="39">
        <f t="shared" si="16"/>
        <v>-0.9962992970622836</v>
      </c>
      <c r="E520" s="39">
        <f t="shared" si="17"/>
        <v>-1.1075680098699667E-2</v>
      </c>
    </row>
    <row r="521" spans="1:5" x14ac:dyDescent="0.35">
      <c r="A521" s="38">
        <v>41691</v>
      </c>
      <c r="B521" s="31">
        <v>6155.4501950000003</v>
      </c>
      <c r="C521" s="31">
        <v>147.011551</v>
      </c>
      <c r="D521" s="39">
        <f t="shared" si="16"/>
        <v>1.0506529307673342</v>
      </c>
      <c r="E521" s="39">
        <f t="shared" si="17"/>
        <v>-1.8114819043095191E-2</v>
      </c>
    </row>
    <row r="522" spans="1:5" x14ac:dyDescent="0.35">
      <c r="A522" s="38">
        <v>41694</v>
      </c>
      <c r="B522" s="31">
        <v>6186.1000979999999</v>
      </c>
      <c r="C522" s="31">
        <v>148.69818100000001</v>
      </c>
      <c r="D522" s="39">
        <f t="shared" si="16"/>
        <v>0.4979311346698263</v>
      </c>
      <c r="E522" s="39">
        <f t="shared" si="17"/>
        <v>1.1472771959259229E-2</v>
      </c>
    </row>
    <row r="523" spans="1:5" x14ac:dyDescent="0.35">
      <c r="A523" s="38">
        <v>41695</v>
      </c>
      <c r="B523" s="31">
        <v>6200.0498049999997</v>
      </c>
      <c r="C523" s="31">
        <v>148.372559</v>
      </c>
      <c r="D523" s="39">
        <f t="shared" si="16"/>
        <v>0.22550082893921775</v>
      </c>
      <c r="E523" s="39">
        <f t="shared" si="17"/>
        <v>-2.1898183139174368E-3</v>
      </c>
    </row>
    <row r="524" spans="1:5" x14ac:dyDescent="0.35">
      <c r="A524" s="38">
        <v>41696</v>
      </c>
      <c r="B524" s="31">
        <v>6238.7998049999997</v>
      </c>
      <c r="C524" s="31">
        <v>151.00209000000001</v>
      </c>
      <c r="D524" s="39">
        <f t="shared" si="16"/>
        <v>0.62499497937500847</v>
      </c>
      <c r="E524" s="39">
        <f t="shared" si="17"/>
        <v>1.7722488698196641E-2</v>
      </c>
    </row>
    <row r="525" spans="1:5" x14ac:dyDescent="0.35">
      <c r="A525" s="38">
        <v>41698</v>
      </c>
      <c r="B525" s="31">
        <v>6276.9501950000003</v>
      </c>
      <c r="C525" s="31">
        <v>150.47228999999999</v>
      </c>
      <c r="D525" s="39">
        <f t="shared" si="16"/>
        <v>0.61150207078973096</v>
      </c>
      <c r="E525" s="39">
        <f t="shared" si="17"/>
        <v>-3.508560709325433E-3</v>
      </c>
    </row>
    <row r="526" spans="1:5" x14ac:dyDescent="0.35">
      <c r="A526" s="38">
        <v>41701</v>
      </c>
      <c r="B526" s="31">
        <v>6221.4501950000003</v>
      </c>
      <c r="C526" s="31">
        <v>152.76646400000001</v>
      </c>
      <c r="D526" s="39">
        <f t="shared" si="16"/>
        <v>-0.88418735653198843</v>
      </c>
      <c r="E526" s="39">
        <f t="shared" si="17"/>
        <v>1.5246488240459601E-2</v>
      </c>
    </row>
    <row r="527" spans="1:5" x14ac:dyDescent="0.35">
      <c r="A527" s="38">
        <v>41702</v>
      </c>
      <c r="B527" s="31">
        <v>6297.9501950000003</v>
      </c>
      <c r="C527" s="31">
        <v>154.462784</v>
      </c>
      <c r="D527" s="39">
        <f t="shared" si="16"/>
        <v>1.2296168514132098</v>
      </c>
      <c r="E527" s="39">
        <f t="shared" si="17"/>
        <v>1.1104007748716274E-2</v>
      </c>
    </row>
    <row r="528" spans="1:5" x14ac:dyDescent="0.35">
      <c r="A528" s="38">
        <v>41703</v>
      </c>
      <c r="B528" s="31">
        <v>6328.6499020000001</v>
      </c>
      <c r="C528" s="31">
        <v>154.08854700000001</v>
      </c>
      <c r="D528" s="39">
        <f t="shared" si="16"/>
        <v>0.48745553790457946</v>
      </c>
      <c r="E528" s="39">
        <f t="shared" si="17"/>
        <v>-2.4228295665057655E-3</v>
      </c>
    </row>
    <row r="529" spans="1:5" x14ac:dyDescent="0.35">
      <c r="A529" s="38">
        <v>41704</v>
      </c>
      <c r="B529" s="31">
        <v>6401.1499020000001</v>
      </c>
      <c r="C529" s="31">
        <v>151.415268</v>
      </c>
      <c r="D529" s="39">
        <f t="shared" si="16"/>
        <v>1.1455839890446196</v>
      </c>
      <c r="E529" s="39">
        <f t="shared" si="17"/>
        <v>-1.7348979220370011E-2</v>
      </c>
    </row>
    <row r="530" spans="1:5" x14ac:dyDescent="0.35">
      <c r="A530" s="38">
        <v>41705</v>
      </c>
      <c r="B530" s="31">
        <v>6526.6499020000001</v>
      </c>
      <c r="C530" s="31">
        <v>157.131226</v>
      </c>
      <c r="D530" s="39">
        <f t="shared" si="16"/>
        <v>1.9605852373616228</v>
      </c>
      <c r="E530" s="39">
        <f t="shared" si="17"/>
        <v>3.7750208915523636E-2</v>
      </c>
    </row>
    <row r="531" spans="1:5" x14ac:dyDescent="0.35">
      <c r="A531" s="38">
        <v>41708</v>
      </c>
      <c r="B531" s="31">
        <v>6537.25</v>
      </c>
      <c r="C531" s="31">
        <v>159.10459900000001</v>
      </c>
      <c r="D531" s="39">
        <f t="shared" si="16"/>
        <v>0.16241254179654463</v>
      </c>
      <c r="E531" s="39">
        <f t="shared" si="17"/>
        <v>1.2558757735397606E-2</v>
      </c>
    </row>
    <row r="532" spans="1:5" x14ac:dyDescent="0.35">
      <c r="A532" s="38">
        <v>41709</v>
      </c>
      <c r="B532" s="31">
        <v>6511.8999020000001</v>
      </c>
      <c r="C532" s="31">
        <v>162.545883</v>
      </c>
      <c r="D532" s="39">
        <f t="shared" si="16"/>
        <v>-0.38777923438754658</v>
      </c>
      <c r="E532" s="39">
        <f t="shared" si="17"/>
        <v>2.1629066800262612E-2</v>
      </c>
    </row>
    <row r="533" spans="1:5" ht="12" customHeight="1" x14ac:dyDescent="0.35">
      <c r="A533" s="38">
        <v>41710</v>
      </c>
      <c r="B533" s="31">
        <v>6516.8999020000001</v>
      </c>
      <c r="C533" s="31">
        <v>164.742828</v>
      </c>
      <c r="D533" s="39">
        <f t="shared" si="16"/>
        <v>7.6782507029390143E-2</v>
      </c>
      <c r="E533" s="39">
        <f t="shared" si="17"/>
        <v>1.3515845245985095E-2</v>
      </c>
    </row>
    <row r="534" spans="1:5" x14ac:dyDescent="0.35">
      <c r="A534" s="38">
        <v>41716</v>
      </c>
      <c r="B534" s="31">
        <v>6516.6499020000001</v>
      </c>
      <c r="C534" s="31">
        <v>160.961319</v>
      </c>
      <c r="D534" s="39">
        <f t="shared" si="16"/>
        <v>-3.8361798364169499E-3</v>
      </c>
      <c r="E534" s="39">
        <f t="shared" si="17"/>
        <v>-2.2954012905496559E-2</v>
      </c>
    </row>
    <row r="535" spans="1:5" x14ac:dyDescent="0.35">
      <c r="A535" s="38">
        <v>41717</v>
      </c>
      <c r="B535" s="31">
        <v>6524.0498049999997</v>
      </c>
      <c r="C535" s="31">
        <v>162.36116000000001</v>
      </c>
      <c r="D535" s="39">
        <f t="shared" si="16"/>
        <v>0.11355379084778613</v>
      </c>
      <c r="E535" s="39">
        <f t="shared" si="17"/>
        <v>8.6967540319423525E-3</v>
      </c>
    </row>
    <row r="536" spans="1:5" x14ac:dyDescent="0.35">
      <c r="A536" s="38">
        <v>41718</v>
      </c>
      <c r="B536" s="31">
        <v>6483.1000979999999</v>
      </c>
      <c r="C536" s="31">
        <v>162.263947</v>
      </c>
      <c r="D536" s="39">
        <f t="shared" si="16"/>
        <v>-0.627673120591693</v>
      </c>
      <c r="E536" s="39">
        <f t="shared" si="17"/>
        <v>-5.9874541423583479E-4</v>
      </c>
    </row>
    <row r="537" spans="1:5" x14ac:dyDescent="0.35">
      <c r="A537" s="38">
        <v>41719</v>
      </c>
      <c r="B537" s="31">
        <v>6493.2001950000003</v>
      </c>
      <c r="C537" s="31">
        <v>160.58708200000001</v>
      </c>
      <c r="D537" s="39">
        <f t="shared" si="16"/>
        <v>0.15579116236561399</v>
      </c>
      <c r="E537" s="39">
        <f t="shared" si="17"/>
        <v>-1.033418101187932E-2</v>
      </c>
    </row>
    <row r="538" spans="1:5" x14ac:dyDescent="0.35">
      <c r="A538" s="38">
        <v>41723</v>
      </c>
      <c r="B538" s="31">
        <v>6589.75</v>
      </c>
      <c r="C538" s="31">
        <v>161.073105</v>
      </c>
      <c r="D538" s="39">
        <f t="shared" si="16"/>
        <v>1.4869371357800814</v>
      </c>
      <c r="E538" s="39">
        <f t="shared" si="17"/>
        <v>3.0265385854634855E-3</v>
      </c>
    </row>
    <row r="539" spans="1:5" x14ac:dyDescent="0.35">
      <c r="A539" s="38">
        <v>41724</v>
      </c>
      <c r="B539" s="31">
        <v>6601.3999020000001</v>
      </c>
      <c r="C539" s="31">
        <v>161.40850800000001</v>
      </c>
      <c r="D539" s="39">
        <f t="shared" si="16"/>
        <v>0.17678822413597042</v>
      </c>
      <c r="E539" s="39">
        <f t="shared" si="17"/>
        <v>2.0823029394014207E-3</v>
      </c>
    </row>
    <row r="540" spans="1:5" x14ac:dyDescent="0.35">
      <c r="A540" s="38">
        <v>41725</v>
      </c>
      <c r="B540" s="31">
        <v>6641.75</v>
      </c>
      <c r="C540" s="31">
        <v>161.36473100000001</v>
      </c>
      <c r="D540" s="39">
        <f t="shared" si="16"/>
        <v>0.61123547427834479</v>
      </c>
      <c r="E540" s="39">
        <f t="shared" si="17"/>
        <v>-2.7121866463201386E-4</v>
      </c>
    </row>
    <row r="541" spans="1:5" x14ac:dyDescent="0.35">
      <c r="A541" s="38">
        <v>41726</v>
      </c>
      <c r="B541" s="31">
        <v>6695.8999020000001</v>
      </c>
      <c r="C541" s="31">
        <v>165.05389400000001</v>
      </c>
      <c r="D541" s="39">
        <f t="shared" si="16"/>
        <v>0.81529569767004351</v>
      </c>
      <c r="E541" s="39">
        <f t="shared" si="17"/>
        <v>2.2862263501681836E-2</v>
      </c>
    </row>
    <row r="542" spans="1:5" x14ac:dyDescent="0.35">
      <c r="A542" s="38">
        <v>41729</v>
      </c>
      <c r="B542" s="31">
        <v>6704.2001950000003</v>
      </c>
      <c r="C542" s="31">
        <v>174.75550799999999</v>
      </c>
      <c r="D542" s="39">
        <f t="shared" si="16"/>
        <v>0.12396082858886558</v>
      </c>
      <c r="E542" s="39">
        <f t="shared" si="17"/>
        <v>5.8778461779277848E-2</v>
      </c>
    </row>
    <row r="543" spans="1:5" x14ac:dyDescent="0.35">
      <c r="A543" s="38">
        <v>41730</v>
      </c>
      <c r="B543" s="31">
        <v>6721.0498049999997</v>
      </c>
      <c r="C543" s="31">
        <v>174.104187</v>
      </c>
      <c r="D543" s="39">
        <f t="shared" si="16"/>
        <v>0.25132915948073503</v>
      </c>
      <c r="E543" s="39">
        <f t="shared" si="17"/>
        <v>-3.7270413245000314E-3</v>
      </c>
    </row>
    <row r="544" spans="1:5" x14ac:dyDescent="0.35">
      <c r="A544" s="38">
        <v>41731</v>
      </c>
      <c r="B544" s="31">
        <v>6752.5498049999997</v>
      </c>
      <c r="C544" s="31">
        <v>172.78698700000001</v>
      </c>
      <c r="D544" s="39">
        <f t="shared" si="16"/>
        <v>0.46867678285267522</v>
      </c>
      <c r="E544" s="39">
        <f t="shared" si="17"/>
        <v>-7.56558485293628E-3</v>
      </c>
    </row>
    <row r="545" spans="1:5" x14ac:dyDescent="0.35">
      <c r="A545" s="38">
        <v>41732</v>
      </c>
      <c r="B545" s="31">
        <v>6736.1000979999999</v>
      </c>
      <c r="C545" s="31">
        <v>170.264374</v>
      </c>
      <c r="D545" s="39">
        <f t="shared" si="16"/>
        <v>-0.24360734056073746</v>
      </c>
      <c r="E545" s="39">
        <f t="shared" si="17"/>
        <v>-1.4599554305556626E-2</v>
      </c>
    </row>
    <row r="546" spans="1:5" x14ac:dyDescent="0.35">
      <c r="A546" s="38">
        <v>41733</v>
      </c>
      <c r="B546" s="31">
        <v>6694.3500979999999</v>
      </c>
      <c r="C546" s="31">
        <v>169.70541399999999</v>
      </c>
      <c r="D546" s="39">
        <f t="shared" si="16"/>
        <v>-0.61979482775791728</v>
      </c>
      <c r="E546" s="39">
        <f t="shared" si="17"/>
        <v>-3.2828946353745921E-3</v>
      </c>
    </row>
    <row r="547" spans="1:5" x14ac:dyDescent="0.35">
      <c r="A547" s="38">
        <v>41736</v>
      </c>
      <c r="B547" s="31">
        <v>6695.0498049999997</v>
      </c>
      <c r="C547" s="31">
        <v>170.935135</v>
      </c>
      <c r="D547" s="39">
        <f t="shared" si="16"/>
        <v>1.0452202077223392E-2</v>
      </c>
      <c r="E547" s="39">
        <f t="shared" si="17"/>
        <v>7.2462095994180369E-3</v>
      </c>
    </row>
    <row r="548" spans="1:5" x14ac:dyDescent="0.35">
      <c r="A548" s="38">
        <v>41738</v>
      </c>
      <c r="B548" s="31">
        <v>6796.2001950000003</v>
      </c>
      <c r="C548" s="31">
        <v>171.858597</v>
      </c>
      <c r="D548" s="39">
        <f t="shared" si="16"/>
        <v>1.5108235628726694</v>
      </c>
      <c r="E548" s="39">
        <f t="shared" si="17"/>
        <v>5.4024118564038968E-3</v>
      </c>
    </row>
    <row r="549" spans="1:5" x14ac:dyDescent="0.35">
      <c r="A549" s="38">
        <v>41739</v>
      </c>
      <c r="B549" s="31">
        <v>6796.3999020000001</v>
      </c>
      <c r="C549" s="31">
        <v>170.726135</v>
      </c>
      <c r="D549" s="39">
        <f t="shared" si="16"/>
        <v>2.9385096711348722E-3</v>
      </c>
      <c r="E549" s="39">
        <f t="shared" si="17"/>
        <v>-6.5894986911827508E-3</v>
      </c>
    </row>
    <row r="550" spans="1:5" x14ac:dyDescent="0.35">
      <c r="A550" s="38">
        <v>41740</v>
      </c>
      <c r="B550" s="31">
        <v>6776.2998049999997</v>
      </c>
      <c r="C550" s="31">
        <v>173.62785299999999</v>
      </c>
      <c r="D550" s="39">
        <f t="shared" si="16"/>
        <v>-0.29574623756447194</v>
      </c>
      <c r="E550" s="39">
        <f t="shared" si="17"/>
        <v>1.6996331580984882E-2</v>
      </c>
    </row>
    <row r="551" spans="1:5" x14ac:dyDescent="0.35">
      <c r="A551" s="38">
        <v>41744</v>
      </c>
      <c r="B551" s="31">
        <v>6733.1000979999999</v>
      </c>
      <c r="C551" s="31">
        <v>171.32397499999999</v>
      </c>
      <c r="D551" s="39">
        <f t="shared" si="16"/>
        <v>-0.63751174303303659</v>
      </c>
      <c r="E551" s="39">
        <f t="shared" si="17"/>
        <v>-1.3269057701243345E-2</v>
      </c>
    </row>
    <row r="552" spans="1:5" x14ac:dyDescent="0.35">
      <c r="A552" s="38">
        <v>41745</v>
      </c>
      <c r="B552" s="31">
        <v>6675.2998049999997</v>
      </c>
      <c r="C552" s="31">
        <v>170.871948</v>
      </c>
      <c r="D552" s="39">
        <f t="shared" si="16"/>
        <v>-0.85844992883990001</v>
      </c>
      <c r="E552" s="39">
        <f t="shared" si="17"/>
        <v>-2.6384339961758817E-3</v>
      </c>
    </row>
    <row r="553" spans="1:5" x14ac:dyDescent="0.35">
      <c r="A553" s="38">
        <v>41746</v>
      </c>
      <c r="B553" s="31">
        <v>6779.3999020000001</v>
      </c>
      <c r="C553" s="31">
        <v>172.32522599999999</v>
      </c>
      <c r="D553" s="39">
        <f t="shared" si="16"/>
        <v>1.5594819714618116</v>
      </c>
      <c r="E553" s="39">
        <f t="shared" si="17"/>
        <v>8.5050707094413373E-3</v>
      </c>
    </row>
    <row r="554" spans="1:5" x14ac:dyDescent="0.35">
      <c r="A554" s="38">
        <v>41750</v>
      </c>
      <c r="B554" s="31">
        <v>6817.6499020000001</v>
      </c>
      <c r="C554" s="31">
        <v>171.790604</v>
      </c>
      <c r="D554" s="39">
        <f t="shared" si="16"/>
        <v>0.56420923021100755</v>
      </c>
      <c r="E554" s="39">
        <f t="shared" si="17"/>
        <v>-3.10240127002639E-3</v>
      </c>
    </row>
    <row r="555" spans="1:5" x14ac:dyDescent="0.35">
      <c r="A555" s="38">
        <v>41751</v>
      </c>
      <c r="B555" s="31">
        <v>6815.3500979999999</v>
      </c>
      <c r="C555" s="31">
        <v>171.96070900000001</v>
      </c>
      <c r="D555" s="39">
        <f t="shared" si="16"/>
        <v>-3.373309033257281E-2</v>
      </c>
      <c r="E555" s="39">
        <f t="shared" si="17"/>
        <v>9.9018803147118929E-4</v>
      </c>
    </row>
    <row r="556" spans="1:5" x14ac:dyDescent="0.35">
      <c r="A556" s="38">
        <v>41752</v>
      </c>
      <c r="B556" s="31">
        <v>6840.7998049999997</v>
      </c>
      <c r="C556" s="31">
        <v>171.591309</v>
      </c>
      <c r="D556" s="39">
        <f t="shared" si="16"/>
        <v>0.37341745668308535</v>
      </c>
      <c r="E556" s="39">
        <f t="shared" si="17"/>
        <v>-2.1481651369558673E-3</v>
      </c>
    </row>
    <row r="557" spans="1:5" x14ac:dyDescent="0.35">
      <c r="A557" s="38">
        <v>41754</v>
      </c>
      <c r="B557" s="31">
        <v>6782.75</v>
      </c>
      <c r="C557" s="31">
        <v>177.57948300000001</v>
      </c>
      <c r="D557" s="39">
        <f t="shared" si="16"/>
        <v>-0.8485821344686999</v>
      </c>
      <c r="E557" s="39">
        <f t="shared" si="17"/>
        <v>3.4897886349244032E-2</v>
      </c>
    </row>
    <row r="558" spans="1:5" x14ac:dyDescent="0.35">
      <c r="A558" s="38">
        <v>41757</v>
      </c>
      <c r="B558" s="31">
        <v>6761.25</v>
      </c>
      <c r="C558" s="31">
        <v>176.24281300000001</v>
      </c>
      <c r="D558" s="39">
        <f t="shared" si="16"/>
        <v>-0.31698057572518523</v>
      </c>
      <c r="E558" s="39">
        <f t="shared" si="17"/>
        <v>-7.5271646105648246E-3</v>
      </c>
    </row>
    <row r="559" spans="1:5" x14ac:dyDescent="0.35">
      <c r="A559" s="38">
        <v>41758</v>
      </c>
      <c r="B559" s="31">
        <v>6715.25</v>
      </c>
      <c r="C559" s="31">
        <v>180.500641</v>
      </c>
      <c r="D559" s="39">
        <f t="shared" si="16"/>
        <v>-0.68034756886670367</v>
      </c>
      <c r="E559" s="39">
        <f t="shared" si="17"/>
        <v>2.4158874495494968E-2</v>
      </c>
    </row>
    <row r="560" spans="1:5" x14ac:dyDescent="0.35">
      <c r="A560" s="38">
        <v>41759</v>
      </c>
      <c r="B560" s="31">
        <v>6696.3999020000001</v>
      </c>
      <c r="C560" s="31">
        <v>182.03173799999999</v>
      </c>
      <c r="D560" s="39">
        <f t="shared" si="16"/>
        <v>-0.2807058262909034</v>
      </c>
      <c r="E560" s="39">
        <f t="shared" si="17"/>
        <v>8.4825017325007076E-3</v>
      </c>
    </row>
    <row r="561" spans="1:5" x14ac:dyDescent="0.35">
      <c r="A561" s="38">
        <v>41761</v>
      </c>
      <c r="B561" s="31">
        <v>6694.7998049999997</v>
      </c>
      <c r="C561" s="31">
        <v>181.774124</v>
      </c>
      <c r="D561" s="39">
        <f t="shared" si="16"/>
        <v>-2.3894884167872985E-2</v>
      </c>
      <c r="E561" s="39">
        <f t="shared" si="17"/>
        <v>-1.415214746782177E-3</v>
      </c>
    </row>
    <row r="562" spans="1:5" x14ac:dyDescent="0.35">
      <c r="A562" s="38">
        <v>41764</v>
      </c>
      <c r="B562" s="31">
        <v>6699.3500979999999</v>
      </c>
      <c r="C562" s="31">
        <v>182.54209900000001</v>
      </c>
      <c r="D562" s="39">
        <f t="shared" si="16"/>
        <v>6.7967573826507241E-2</v>
      </c>
      <c r="E562" s="39">
        <f t="shared" si="17"/>
        <v>4.2248862659902409E-3</v>
      </c>
    </row>
    <row r="563" spans="1:5" x14ac:dyDescent="0.35">
      <c r="A563" s="38">
        <v>41765</v>
      </c>
      <c r="B563" s="31">
        <v>6715.2998049999997</v>
      </c>
      <c r="C563" s="31">
        <v>182.576111</v>
      </c>
      <c r="D563" s="39">
        <f t="shared" si="16"/>
        <v>0.2380784220362111</v>
      </c>
      <c r="E563" s="39">
        <f t="shared" si="17"/>
        <v>1.8632414213660346E-4</v>
      </c>
    </row>
    <row r="564" spans="1:5" x14ac:dyDescent="0.35">
      <c r="A564" s="38">
        <v>41766</v>
      </c>
      <c r="B564" s="31">
        <v>6652.5498049999997</v>
      </c>
      <c r="C564" s="31">
        <v>182.66845699999999</v>
      </c>
      <c r="D564" s="39">
        <f t="shared" si="16"/>
        <v>-0.93443333614499735</v>
      </c>
      <c r="E564" s="39">
        <f t="shared" si="17"/>
        <v>5.0579453957145604E-4</v>
      </c>
    </row>
    <row r="565" spans="1:5" x14ac:dyDescent="0.35">
      <c r="A565" s="38">
        <v>41767</v>
      </c>
      <c r="B565" s="31">
        <v>6659.8500979999999</v>
      </c>
      <c r="C565" s="31">
        <v>183.130188</v>
      </c>
      <c r="D565" s="39">
        <f t="shared" si="16"/>
        <v>0.10973676581140963</v>
      </c>
      <c r="E565" s="39">
        <f t="shared" si="17"/>
        <v>2.5276996783304222E-3</v>
      </c>
    </row>
    <row r="566" spans="1:5" x14ac:dyDescent="0.35">
      <c r="A566" s="38">
        <v>41768</v>
      </c>
      <c r="B566" s="31">
        <v>6858.7998049999997</v>
      </c>
      <c r="C566" s="31">
        <v>183.630844</v>
      </c>
      <c r="D566" s="39">
        <f t="shared" si="16"/>
        <v>2.9873000754137959</v>
      </c>
      <c r="E566" s="39">
        <f t="shared" si="17"/>
        <v>2.733880227327633E-3</v>
      </c>
    </row>
    <row r="567" spans="1:5" x14ac:dyDescent="0.35">
      <c r="A567" s="38">
        <v>41771</v>
      </c>
      <c r="B567" s="31">
        <v>7014.25</v>
      </c>
      <c r="C567" s="31">
        <v>184.86540199999999</v>
      </c>
      <c r="D567" s="39">
        <f t="shared" si="16"/>
        <v>2.2664343532330342</v>
      </c>
      <c r="E567" s="39">
        <f t="shared" si="17"/>
        <v>6.7230426714152266E-3</v>
      </c>
    </row>
    <row r="568" spans="1:5" x14ac:dyDescent="0.35">
      <c r="A568" s="38">
        <v>41772</v>
      </c>
      <c r="B568" s="31">
        <v>7108.75</v>
      </c>
      <c r="C568" s="31">
        <v>184.70988500000001</v>
      </c>
      <c r="D568" s="39">
        <f t="shared" si="16"/>
        <v>1.3472573689275404</v>
      </c>
      <c r="E568" s="39">
        <f t="shared" si="17"/>
        <v>-8.4124448554183666E-4</v>
      </c>
    </row>
    <row r="569" spans="1:5" x14ac:dyDescent="0.35">
      <c r="A569" s="38">
        <v>41773</v>
      </c>
      <c r="B569" s="31">
        <v>7108.75</v>
      </c>
      <c r="C569" s="31">
        <v>182.74137899999999</v>
      </c>
      <c r="D569" s="39">
        <f t="shared" si="16"/>
        <v>0</v>
      </c>
      <c r="E569" s="39">
        <f t="shared" si="17"/>
        <v>-1.0657285613057574E-2</v>
      </c>
    </row>
    <row r="570" spans="1:5" x14ac:dyDescent="0.35">
      <c r="A570" s="38">
        <v>41774</v>
      </c>
      <c r="B570" s="31">
        <v>7123.1499020000001</v>
      </c>
      <c r="C570" s="31">
        <v>175.552628</v>
      </c>
      <c r="D570" s="39">
        <f t="shared" si="16"/>
        <v>0.202565880077371</v>
      </c>
      <c r="E570" s="39">
        <f t="shared" si="17"/>
        <v>-3.9338386518359351E-2</v>
      </c>
    </row>
    <row r="571" spans="1:5" x14ac:dyDescent="0.35">
      <c r="A571" s="38">
        <v>41775</v>
      </c>
      <c r="B571" s="31">
        <v>7203</v>
      </c>
      <c r="C571" s="31">
        <v>168.72357199999999</v>
      </c>
      <c r="D571" s="39">
        <f t="shared" si="16"/>
        <v>1.1209942104065507</v>
      </c>
      <c r="E571" s="39">
        <f t="shared" si="17"/>
        <v>-3.8900334775962504E-2</v>
      </c>
    </row>
    <row r="572" spans="1:5" x14ac:dyDescent="0.35">
      <c r="A572" s="38">
        <v>41778</v>
      </c>
      <c r="B572" s="31">
        <v>7263.5498049999997</v>
      </c>
      <c r="C572" s="31">
        <v>172.193985</v>
      </c>
      <c r="D572" s="39">
        <f t="shared" si="16"/>
        <v>0.84061925586560671</v>
      </c>
      <c r="E572" s="39">
        <f t="shared" si="17"/>
        <v>2.056863163138822E-2</v>
      </c>
    </row>
    <row r="573" spans="1:5" x14ac:dyDescent="0.35">
      <c r="A573" s="38">
        <v>41779</v>
      </c>
      <c r="B573" s="31">
        <v>7275.5</v>
      </c>
      <c r="C573" s="31">
        <v>174.96935999999999</v>
      </c>
      <c r="D573" s="39">
        <f t="shared" si="16"/>
        <v>0.16452279286051305</v>
      </c>
      <c r="E573" s="39">
        <f t="shared" si="17"/>
        <v>1.6117723275873991E-2</v>
      </c>
    </row>
    <row r="574" spans="1:5" x14ac:dyDescent="0.35">
      <c r="A574" s="38">
        <v>41780</v>
      </c>
      <c r="B574" s="31">
        <v>7252.8999020000001</v>
      </c>
      <c r="C574" s="31">
        <v>173.05917400000001</v>
      </c>
      <c r="D574" s="39">
        <f t="shared" si="16"/>
        <v>-0.31063291869974419</v>
      </c>
      <c r="E574" s="39">
        <f t="shared" si="17"/>
        <v>-1.091726002769846E-2</v>
      </c>
    </row>
    <row r="575" spans="1:5" x14ac:dyDescent="0.35">
      <c r="A575" s="38">
        <v>41781</v>
      </c>
      <c r="B575" s="31">
        <v>7276.3999020000001</v>
      </c>
      <c r="C575" s="31">
        <v>178.959869</v>
      </c>
      <c r="D575" s="39">
        <f t="shared" si="16"/>
        <v>0.32400833208134905</v>
      </c>
      <c r="E575" s="39">
        <f t="shared" si="17"/>
        <v>3.4096401037947775E-2</v>
      </c>
    </row>
    <row r="576" spans="1:5" x14ac:dyDescent="0.35">
      <c r="A576" s="38">
        <v>41782</v>
      </c>
      <c r="B576" s="31">
        <v>7367.1000979999999</v>
      </c>
      <c r="C576" s="31">
        <v>198.65472399999999</v>
      </c>
      <c r="D576" s="39">
        <f t="shared" si="16"/>
        <v>1.2464982301903145</v>
      </c>
      <c r="E576" s="39">
        <f t="shared" si="17"/>
        <v>0.11005179602584526</v>
      </c>
    </row>
    <row r="577" spans="1:5" x14ac:dyDescent="0.35">
      <c r="A577" s="38">
        <v>41785</v>
      </c>
      <c r="B577" s="31">
        <v>7359.0498049999997</v>
      </c>
      <c r="C577" s="31">
        <v>197.128525</v>
      </c>
      <c r="D577" s="39">
        <f t="shared" si="16"/>
        <v>-0.10927356616459859</v>
      </c>
      <c r="E577" s="39">
        <f t="shared" si="17"/>
        <v>-7.682671568384104E-3</v>
      </c>
    </row>
    <row r="578" spans="1:5" x14ac:dyDescent="0.35">
      <c r="A578" s="38">
        <v>41786</v>
      </c>
      <c r="B578" s="31">
        <v>7318</v>
      </c>
      <c r="C578" s="31">
        <v>194.98989900000001</v>
      </c>
      <c r="D578" s="39">
        <f t="shared" si="16"/>
        <v>-0.55781393097936305</v>
      </c>
      <c r="E578" s="39">
        <f t="shared" si="17"/>
        <v>-1.0848891605108839E-2</v>
      </c>
    </row>
    <row r="579" spans="1:5" x14ac:dyDescent="0.35">
      <c r="A579" s="38">
        <v>41787</v>
      </c>
      <c r="B579" s="31">
        <v>7329.6499020000001</v>
      </c>
      <c r="C579" s="31">
        <v>192.31173699999999</v>
      </c>
      <c r="D579" s="39">
        <f t="shared" si="16"/>
        <v>0.15919516261273725</v>
      </c>
      <c r="E579" s="39">
        <f t="shared" si="17"/>
        <v>-1.3734875569118657E-2</v>
      </c>
    </row>
    <row r="580" spans="1:5" x14ac:dyDescent="0.35">
      <c r="A580" s="38">
        <v>41788</v>
      </c>
      <c r="B580" s="31">
        <v>7235.6499020000001</v>
      </c>
      <c r="C580" s="31">
        <v>189.14752200000001</v>
      </c>
      <c r="D580" s="39">
        <f t="shared" ref="D580:D643" si="18">((B580-B579)/B579)*100</f>
        <v>-1.2824623448160977</v>
      </c>
      <c r="E580" s="39">
        <f t="shared" ref="E580:E643" si="19">((C580-C579)/C579)</f>
        <v>-1.6453571941893411E-2</v>
      </c>
    </row>
    <row r="581" spans="1:5" x14ac:dyDescent="0.35">
      <c r="A581" s="38">
        <v>41789</v>
      </c>
      <c r="B581" s="31">
        <v>7229.9501950000003</v>
      </c>
      <c r="C581" s="31">
        <v>193.39567600000001</v>
      </c>
      <c r="D581" s="39">
        <f t="shared" si="18"/>
        <v>-7.877256469283167E-2</v>
      </c>
      <c r="E581" s="39">
        <f t="shared" si="19"/>
        <v>2.2459474779690739E-2</v>
      </c>
    </row>
    <row r="582" spans="1:5" x14ac:dyDescent="0.35">
      <c r="A582" s="38">
        <v>41792</v>
      </c>
      <c r="B582" s="31">
        <v>7362.5</v>
      </c>
      <c r="C582" s="31">
        <v>196.448059</v>
      </c>
      <c r="D582" s="39">
        <f t="shared" si="18"/>
        <v>1.8333432655133202</v>
      </c>
      <c r="E582" s="39">
        <f t="shared" si="19"/>
        <v>1.578309848044375E-2</v>
      </c>
    </row>
    <row r="583" spans="1:5" x14ac:dyDescent="0.35">
      <c r="A583" s="38">
        <v>41793</v>
      </c>
      <c r="B583" s="31">
        <v>7415.8500979999999</v>
      </c>
      <c r="C583" s="31">
        <v>202.562592</v>
      </c>
      <c r="D583" s="39">
        <f t="shared" si="18"/>
        <v>0.72461932767402226</v>
      </c>
      <c r="E583" s="39">
        <f t="shared" si="19"/>
        <v>3.1125443698071836E-2</v>
      </c>
    </row>
    <row r="584" spans="1:5" x14ac:dyDescent="0.35">
      <c r="A584" s="38">
        <v>41794</v>
      </c>
      <c r="B584" s="31">
        <v>7402.25</v>
      </c>
      <c r="C584" s="31">
        <v>205.47889699999999</v>
      </c>
      <c r="D584" s="39">
        <f t="shared" si="18"/>
        <v>-0.18339229920070438</v>
      </c>
      <c r="E584" s="39">
        <f t="shared" si="19"/>
        <v>1.4397056096122596E-2</v>
      </c>
    </row>
    <row r="585" spans="1:5" x14ac:dyDescent="0.35">
      <c r="A585" s="38">
        <v>41795</v>
      </c>
      <c r="B585" s="31">
        <v>7474.1000979999999</v>
      </c>
      <c r="C585" s="31">
        <v>205.459442</v>
      </c>
      <c r="D585" s="39">
        <f t="shared" si="18"/>
        <v>0.97065213955216167</v>
      </c>
      <c r="E585" s="39">
        <f t="shared" si="19"/>
        <v>-9.4681255759288812E-5</v>
      </c>
    </row>
    <row r="586" spans="1:5" x14ac:dyDescent="0.35">
      <c r="A586" s="38">
        <v>41796</v>
      </c>
      <c r="B586" s="31">
        <v>7583.3999020000001</v>
      </c>
      <c r="C586" s="31">
        <v>212.26422099999999</v>
      </c>
      <c r="D586" s="39">
        <f t="shared" si="18"/>
        <v>1.46238078921699</v>
      </c>
      <c r="E586" s="39">
        <f t="shared" si="19"/>
        <v>3.3119816416127504E-2</v>
      </c>
    </row>
    <row r="587" spans="1:5" x14ac:dyDescent="0.35">
      <c r="A587" s="38">
        <v>41799</v>
      </c>
      <c r="B587" s="31">
        <v>7654.6000979999999</v>
      </c>
      <c r="C587" s="31">
        <v>208.686859</v>
      </c>
      <c r="D587" s="39">
        <f t="shared" si="18"/>
        <v>0.93889544162403826</v>
      </c>
      <c r="E587" s="39">
        <f t="shared" si="19"/>
        <v>-1.685334430431398E-2</v>
      </c>
    </row>
    <row r="588" spans="1:5" x14ac:dyDescent="0.35">
      <c r="A588" s="38">
        <v>41800</v>
      </c>
      <c r="B588" s="31">
        <v>7656.3999020000001</v>
      </c>
      <c r="C588" s="31">
        <v>208.91532900000001</v>
      </c>
      <c r="D588" s="39">
        <f t="shared" si="18"/>
        <v>2.351271100982109E-2</v>
      </c>
      <c r="E588" s="39">
        <f t="shared" si="19"/>
        <v>1.0947982115156361E-3</v>
      </c>
    </row>
    <row r="589" spans="1:5" x14ac:dyDescent="0.35">
      <c r="A589" s="38">
        <v>41801</v>
      </c>
      <c r="B589" s="31">
        <v>7626.8500979999999</v>
      </c>
      <c r="C589" s="31">
        <v>205.31364400000001</v>
      </c>
      <c r="D589" s="39">
        <f t="shared" si="18"/>
        <v>-0.3859490671625086</v>
      </c>
      <c r="E589" s="39">
        <f t="shared" si="19"/>
        <v>-1.7239926898805991E-2</v>
      </c>
    </row>
    <row r="590" spans="1:5" x14ac:dyDescent="0.35">
      <c r="A590" s="38">
        <v>41802</v>
      </c>
      <c r="B590" s="31">
        <v>7649.8999020000001</v>
      </c>
      <c r="C590" s="31">
        <v>198.401993</v>
      </c>
      <c r="D590" s="39">
        <f t="shared" si="18"/>
        <v>0.30221918228135369</v>
      </c>
      <c r="E590" s="39">
        <f t="shared" si="19"/>
        <v>-3.3663866002008158E-2</v>
      </c>
    </row>
    <row r="591" spans="1:5" x14ac:dyDescent="0.35">
      <c r="A591" s="38">
        <v>41803</v>
      </c>
      <c r="B591" s="31">
        <v>7542.1000979999999</v>
      </c>
      <c r="C591" s="31">
        <v>200.30244400000001</v>
      </c>
      <c r="D591" s="39">
        <f t="shared" si="18"/>
        <v>-1.409166203231194</v>
      </c>
      <c r="E591" s="39">
        <f t="shared" si="19"/>
        <v>9.5787898662893153E-3</v>
      </c>
    </row>
    <row r="592" spans="1:5" x14ac:dyDescent="0.35">
      <c r="A592" s="38">
        <v>41806</v>
      </c>
      <c r="B592" s="31">
        <v>7533.5498049999997</v>
      </c>
      <c r="C592" s="31">
        <v>196.88063</v>
      </c>
      <c r="D592" s="39">
        <f t="shared" si="18"/>
        <v>-0.11336753541984398</v>
      </c>
      <c r="E592" s="39">
        <f t="shared" si="19"/>
        <v>-1.7083236388268992E-2</v>
      </c>
    </row>
    <row r="593" spans="1:5" x14ac:dyDescent="0.35">
      <c r="A593" s="38">
        <v>41807</v>
      </c>
      <c r="B593" s="31">
        <v>7631.7001950000003</v>
      </c>
      <c r="C593" s="31">
        <v>193.83311499999999</v>
      </c>
      <c r="D593" s="39">
        <f t="shared" si="18"/>
        <v>1.3028438457373508</v>
      </c>
      <c r="E593" s="39">
        <f t="shared" si="19"/>
        <v>-1.5478998619620448E-2</v>
      </c>
    </row>
    <row r="594" spans="1:5" x14ac:dyDescent="0.35">
      <c r="A594" s="38">
        <v>41808</v>
      </c>
      <c r="B594" s="31">
        <v>7558.2001950000003</v>
      </c>
      <c r="C594" s="31">
        <v>191.276443</v>
      </c>
      <c r="D594" s="39">
        <f t="shared" si="18"/>
        <v>-0.96308814709669022</v>
      </c>
      <c r="E594" s="39">
        <f t="shared" si="19"/>
        <v>-1.3190068167660577E-2</v>
      </c>
    </row>
    <row r="595" spans="1:5" x14ac:dyDescent="0.35">
      <c r="A595" s="38">
        <v>41809</v>
      </c>
      <c r="B595" s="31">
        <v>7540.7001950000003</v>
      </c>
      <c r="C595" s="31">
        <v>205.50322</v>
      </c>
      <c r="D595" s="39">
        <f t="shared" si="18"/>
        <v>-0.23153660327199099</v>
      </c>
      <c r="E595" s="39">
        <f t="shared" si="19"/>
        <v>7.437809265409645E-2</v>
      </c>
    </row>
    <row r="596" spans="1:5" x14ac:dyDescent="0.35">
      <c r="A596" s="38">
        <v>41810</v>
      </c>
      <c r="B596" s="31">
        <v>7511.4501950000003</v>
      </c>
      <c r="C596" s="31">
        <v>204.05961600000001</v>
      </c>
      <c r="D596" s="39">
        <f t="shared" si="18"/>
        <v>-0.38789501297763768</v>
      </c>
      <c r="E596" s="39">
        <f t="shared" si="19"/>
        <v>-7.0247269118215933E-3</v>
      </c>
    </row>
    <row r="597" spans="1:5" x14ac:dyDescent="0.35">
      <c r="A597" s="38">
        <v>41813</v>
      </c>
      <c r="B597" s="31">
        <v>7493.3500979999999</v>
      </c>
      <c r="C597" s="31">
        <v>201.47869900000001</v>
      </c>
      <c r="D597" s="39">
        <f t="shared" si="18"/>
        <v>-0.24096674450492656</v>
      </c>
      <c r="E597" s="39">
        <f t="shared" si="19"/>
        <v>-1.264785777113292E-2</v>
      </c>
    </row>
    <row r="598" spans="1:5" x14ac:dyDescent="0.35">
      <c r="A598" s="38">
        <v>41814</v>
      </c>
      <c r="B598" s="31">
        <v>7580.2001950000003</v>
      </c>
      <c r="C598" s="31">
        <v>200.27815200000001</v>
      </c>
      <c r="D598" s="39">
        <f t="shared" si="18"/>
        <v>1.1590289505248266</v>
      </c>
      <c r="E598" s="39">
        <f t="shared" si="19"/>
        <v>-5.9586795326686138E-3</v>
      </c>
    </row>
    <row r="599" spans="1:5" x14ac:dyDescent="0.35">
      <c r="A599" s="38">
        <v>41815</v>
      </c>
      <c r="B599" s="31">
        <v>7569.25</v>
      </c>
      <c r="C599" s="31">
        <v>197.619415</v>
      </c>
      <c r="D599" s="39">
        <f t="shared" si="18"/>
        <v>-0.14445786019244244</v>
      </c>
      <c r="E599" s="39">
        <f t="shared" si="19"/>
        <v>-1.3275222351762074E-2</v>
      </c>
    </row>
    <row r="600" spans="1:5" x14ac:dyDescent="0.35">
      <c r="A600" s="38">
        <v>41816</v>
      </c>
      <c r="B600" s="31">
        <v>7493.2001950000003</v>
      </c>
      <c r="C600" s="31">
        <v>195.58287000000001</v>
      </c>
      <c r="D600" s="39">
        <f t="shared" si="18"/>
        <v>-1.0047204808930825</v>
      </c>
      <c r="E600" s="39">
        <f t="shared" si="19"/>
        <v>-1.030538927564374E-2</v>
      </c>
    </row>
    <row r="601" spans="1:5" x14ac:dyDescent="0.35">
      <c r="A601" s="38">
        <v>41817</v>
      </c>
      <c r="B601" s="31">
        <v>7508.7998049999997</v>
      </c>
      <c r="C601" s="31">
        <v>194.916977</v>
      </c>
      <c r="D601" s="39">
        <f t="shared" si="18"/>
        <v>0.20818354767043967</v>
      </c>
      <c r="E601" s="39">
        <f t="shared" si="19"/>
        <v>-3.4046591094609212E-3</v>
      </c>
    </row>
    <row r="602" spans="1:5" x14ac:dyDescent="0.35">
      <c r="A602" s="38">
        <v>41820</v>
      </c>
      <c r="B602" s="31">
        <v>7611.3500979999999</v>
      </c>
      <c r="C602" s="31">
        <v>194.35311899999999</v>
      </c>
      <c r="D602" s="39">
        <f t="shared" si="18"/>
        <v>1.3657348133281366</v>
      </c>
      <c r="E602" s="39">
        <f t="shared" si="19"/>
        <v>-2.8928111274781898E-3</v>
      </c>
    </row>
    <row r="603" spans="1:5" x14ac:dyDescent="0.35">
      <c r="A603" s="38">
        <v>41821</v>
      </c>
      <c r="B603" s="31">
        <v>7634.7001950000003</v>
      </c>
      <c r="C603" s="31">
        <v>195.05796799999999</v>
      </c>
      <c r="D603" s="39">
        <f t="shared" si="18"/>
        <v>0.30677996281022546</v>
      </c>
      <c r="E603" s="39">
        <f t="shared" si="19"/>
        <v>3.6266410522590884E-3</v>
      </c>
    </row>
    <row r="604" spans="1:5" x14ac:dyDescent="0.35">
      <c r="A604" s="38">
        <v>41822</v>
      </c>
      <c r="B604" s="31">
        <v>7725.1499020000001</v>
      </c>
      <c r="C604" s="31">
        <v>195.35929899999999</v>
      </c>
      <c r="D604" s="39">
        <f t="shared" si="18"/>
        <v>1.1847185179482971</v>
      </c>
      <c r="E604" s="39">
        <f t="shared" si="19"/>
        <v>1.544827945711014E-3</v>
      </c>
    </row>
    <row r="605" spans="1:5" x14ac:dyDescent="0.35">
      <c r="A605" s="38">
        <v>41823</v>
      </c>
      <c r="B605" s="31">
        <v>7714.7998049999997</v>
      </c>
      <c r="C605" s="31">
        <v>204.13258400000001</v>
      </c>
      <c r="D605" s="39">
        <f t="shared" si="18"/>
        <v>-0.1339792383487714</v>
      </c>
      <c r="E605" s="39">
        <f t="shared" si="19"/>
        <v>4.4908458644704781E-2</v>
      </c>
    </row>
    <row r="606" spans="1:5" x14ac:dyDescent="0.35">
      <c r="A606" s="38">
        <v>41824</v>
      </c>
      <c r="B606" s="31">
        <v>7751.6000979999999</v>
      </c>
      <c r="C606" s="31">
        <v>213.11520400000001</v>
      </c>
      <c r="D606" s="39">
        <f t="shared" si="18"/>
        <v>0.47700904663980764</v>
      </c>
      <c r="E606" s="39">
        <f t="shared" si="19"/>
        <v>4.4003851927921493E-2</v>
      </c>
    </row>
    <row r="607" spans="1:5" x14ac:dyDescent="0.35">
      <c r="A607" s="38">
        <v>41827</v>
      </c>
      <c r="B607" s="31">
        <v>7787.1499020000001</v>
      </c>
      <c r="C607" s="31">
        <v>222.460297</v>
      </c>
      <c r="D607" s="39">
        <f t="shared" si="18"/>
        <v>0.45861246130553707</v>
      </c>
      <c r="E607" s="39">
        <f t="shared" si="19"/>
        <v>4.3849959198593788E-2</v>
      </c>
    </row>
    <row r="608" spans="1:5" x14ac:dyDescent="0.35">
      <c r="A608" s="38">
        <v>41828</v>
      </c>
      <c r="B608" s="31">
        <v>7623.2001950000003</v>
      </c>
      <c r="C608" s="31">
        <v>217.64570599999999</v>
      </c>
      <c r="D608" s="39">
        <f t="shared" si="18"/>
        <v>-2.1053878384682436</v>
      </c>
      <c r="E608" s="39">
        <f t="shared" si="19"/>
        <v>-2.1642473128587109E-2</v>
      </c>
    </row>
    <row r="609" spans="1:5" x14ac:dyDescent="0.35">
      <c r="A609" s="38">
        <v>41829</v>
      </c>
      <c r="B609" s="31">
        <v>7585</v>
      </c>
      <c r="C609" s="31">
        <v>209.99527</v>
      </c>
      <c r="D609" s="39">
        <f t="shared" si="18"/>
        <v>-0.50110444462754067</v>
      </c>
      <c r="E609" s="39">
        <f t="shared" si="19"/>
        <v>-3.5150870378301814E-2</v>
      </c>
    </row>
    <row r="610" spans="1:5" x14ac:dyDescent="0.35">
      <c r="A610" s="38">
        <v>41830</v>
      </c>
      <c r="B610" s="31">
        <v>7567.75</v>
      </c>
      <c r="C610" s="31">
        <v>213.56089800000001</v>
      </c>
      <c r="D610" s="39">
        <f t="shared" si="18"/>
        <v>-0.22742254449571522</v>
      </c>
      <c r="E610" s="39">
        <f t="shared" si="19"/>
        <v>1.6979563396832719E-2</v>
      </c>
    </row>
    <row r="611" spans="1:5" x14ac:dyDescent="0.35">
      <c r="A611" s="38">
        <v>41831</v>
      </c>
      <c r="B611" s="31">
        <v>7459.6000979999999</v>
      </c>
      <c r="C611" s="31">
        <v>215.31922900000001</v>
      </c>
      <c r="D611" s="39">
        <f t="shared" si="18"/>
        <v>-1.4290892537412059</v>
      </c>
      <c r="E611" s="39">
        <f t="shared" si="19"/>
        <v>8.2333939240131788E-3</v>
      </c>
    </row>
    <row r="612" spans="1:5" x14ac:dyDescent="0.35">
      <c r="A612" s="38">
        <v>41834</v>
      </c>
      <c r="B612" s="31">
        <v>7454.1499020000001</v>
      </c>
      <c r="C612" s="31">
        <v>208.33000200000001</v>
      </c>
      <c r="D612" s="39">
        <f t="shared" si="18"/>
        <v>-7.3062844232910484E-2</v>
      </c>
      <c r="E612" s="39">
        <f t="shared" si="19"/>
        <v>-3.2459836645616073E-2</v>
      </c>
    </row>
    <row r="613" spans="1:5" x14ac:dyDescent="0.35">
      <c r="A613" s="38">
        <v>41835</v>
      </c>
      <c r="B613" s="31">
        <v>7526.6499020000001</v>
      </c>
      <c r="C613" s="31">
        <v>209.83854700000001</v>
      </c>
      <c r="D613" s="39">
        <f t="shared" si="18"/>
        <v>0.97261258430753794</v>
      </c>
      <c r="E613" s="39">
        <f t="shared" si="19"/>
        <v>7.2411317885937429E-3</v>
      </c>
    </row>
    <row r="614" spans="1:5" x14ac:dyDescent="0.35">
      <c r="A614" s="38">
        <v>41836</v>
      </c>
      <c r="B614" s="31">
        <v>7624.3999020000001</v>
      </c>
      <c r="C614" s="31">
        <v>215.16738900000001</v>
      </c>
      <c r="D614" s="39">
        <f t="shared" si="18"/>
        <v>1.2987185703167305</v>
      </c>
      <c r="E614" s="39">
        <f t="shared" si="19"/>
        <v>2.5394962346932417E-2</v>
      </c>
    </row>
    <row r="615" spans="1:5" x14ac:dyDescent="0.35">
      <c r="A615" s="38">
        <v>41837</v>
      </c>
      <c r="B615" s="31">
        <v>7640.4501950000003</v>
      </c>
      <c r="C615" s="31">
        <v>214.43270899999999</v>
      </c>
      <c r="D615" s="39">
        <f t="shared" si="18"/>
        <v>0.21051221350273081</v>
      </c>
      <c r="E615" s="39">
        <f t="shared" si="19"/>
        <v>-3.4144579409290769E-3</v>
      </c>
    </row>
    <row r="616" spans="1:5" x14ac:dyDescent="0.35">
      <c r="A616" s="38">
        <v>41838</v>
      </c>
      <c r="B616" s="31">
        <v>7663.8999020000001</v>
      </c>
      <c r="C616" s="31">
        <v>215.45635999999999</v>
      </c>
      <c r="D616" s="39">
        <f t="shared" si="18"/>
        <v>0.30691525239370743</v>
      </c>
      <c r="E616" s="39">
        <f t="shared" si="19"/>
        <v>4.7737633161179767E-3</v>
      </c>
    </row>
    <row r="617" spans="1:5" x14ac:dyDescent="0.35">
      <c r="A617" s="38">
        <v>41841</v>
      </c>
      <c r="B617" s="31">
        <v>7684.2001950000003</v>
      </c>
      <c r="C617" s="31">
        <v>213.91845699999999</v>
      </c>
      <c r="D617" s="39">
        <f t="shared" si="18"/>
        <v>0.26488202168066671</v>
      </c>
      <c r="E617" s="39">
        <f t="shared" si="19"/>
        <v>-7.1378862986453502E-3</v>
      </c>
    </row>
    <row r="618" spans="1:5" x14ac:dyDescent="0.35">
      <c r="A618" s="38">
        <v>41842</v>
      </c>
      <c r="B618" s="31">
        <v>7767.8500979999999</v>
      </c>
      <c r="C618" s="31">
        <v>213.080917</v>
      </c>
      <c r="D618" s="39">
        <f t="shared" si="18"/>
        <v>1.0885960916847186</v>
      </c>
      <c r="E618" s="39">
        <f t="shared" si="19"/>
        <v>-3.9152301851167054E-3</v>
      </c>
    </row>
    <row r="619" spans="1:5" x14ac:dyDescent="0.35">
      <c r="A619" s="38">
        <v>41843</v>
      </c>
      <c r="B619" s="31">
        <v>7795.75</v>
      </c>
      <c r="C619" s="31">
        <v>218.566498</v>
      </c>
      <c r="D619" s="39">
        <f t="shared" si="18"/>
        <v>0.35917147792519244</v>
      </c>
      <c r="E619" s="39">
        <f t="shared" si="19"/>
        <v>2.5744121422191908E-2</v>
      </c>
    </row>
    <row r="620" spans="1:5" x14ac:dyDescent="0.35">
      <c r="A620" s="38">
        <v>41844</v>
      </c>
      <c r="B620" s="31">
        <v>7830.6000979999999</v>
      </c>
      <c r="C620" s="31">
        <v>219.62443500000001</v>
      </c>
      <c r="D620" s="39">
        <f t="shared" si="18"/>
        <v>0.44703970753294919</v>
      </c>
      <c r="E620" s="39">
        <f t="shared" si="19"/>
        <v>4.8403438298215756E-3</v>
      </c>
    </row>
    <row r="621" spans="1:5" x14ac:dyDescent="0.35">
      <c r="A621" s="38">
        <v>41845</v>
      </c>
      <c r="B621" s="31">
        <v>7790.4501950000003</v>
      </c>
      <c r="C621" s="31">
        <v>223.910065</v>
      </c>
      <c r="D621" s="39">
        <f t="shared" si="18"/>
        <v>-0.51273085711852606</v>
      </c>
      <c r="E621" s="39">
        <f t="shared" si="19"/>
        <v>1.951344803687257E-2</v>
      </c>
    </row>
    <row r="622" spans="1:5" x14ac:dyDescent="0.35">
      <c r="A622" s="38">
        <v>41848</v>
      </c>
      <c r="B622" s="31">
        <v>7748.7001950000003</v>
      </c>
      <c r="C622" s="31">
        <v>224.620239</v>
      </c>
      <c r="D622" s="39">
        <f t="shared" si="18"/>
        <v>-0.53591254619400086</v>
      </c>
      <c r="E622" s="39">
        <f t="shared" si="19"/>
        <v>3.1716930634627565E-3</v>
      </c>
    </row>
    <row r="623" spans="1:5" x14ac:dyDescent="0.35">
      <c r="A623" s="38">
        <v>41850</v>
      </c>
      <c r="B623" s="31">
        <v>7791.3999020000001</v>
      </c>
      <c r="C623" s="31">
        <v>218.08161899999999</v>
      </c>
      <c r="D623" s="39">
        <f t="shared" si="18"/>
        <v>0.55105638268922286</v>
      </c>
      <c r="E623" s="39">
        <f t="shared" si="19"/>
        <v>-2.9109665402858059E-2</v>
      </c>
    </row>
    <row r="624" spans="1:5" x14ac:dyDescent="0.35">
      <c r="A624" s="38">
        <v>41851</v>
      </c>
      <c r="B624" s="31">
        <v>7721.2998049999997</v>
      </c>
      <c r="C624" s="31">
        <v>216.83268699999999</v>
      </c>
      <c r="D624" s="39">
        <f t="shared" si="18"/>
        <v>-0.89971119287570178</v>
      </c>
      <c r="E624" s="39">
        <f t="shared" si="19"/>
        <v>-5.7269017248078868E-3</v>
      </c>
    </row>
    <row r="625" spans="1:5" x14ac:dyDescent="0.35">
      <c r="A625" s="38">
        <v>41852</v>
      </c>
      <c r="B625" s="31">
        <v>7602.6000979999999</v>
      </c>
      <c r="C625" s="31">
        <v>214.760864</v>
      </c>
      <c r="D625" s="39">
        <f t="shared" si="18"/>
        <v>-1.5373021382116863</v>
      </c>
      <c r="E625" s="39">
        <f t="shared" si="19"/>
        <v>-9.5549385503856023E-3</v>
      </c>
    </row>
    <row r="626" spans="1:5" x14ac:dyDescent="0.35">
      <c r="A626" s="38">
        <v>41855</v>
      </c>
      <c r="B626" s="31">
        <v>7683.6499020000001</v>
      </c>
      <c r="C626" s="31">
        <v>215.338821</v>
      </c>
      <c r="D626" s="39">
        <f t="shared" si="18"/>
        <v>1.06608006412598</v>
      </c>
      <c r="E626" s="39">
        <f t="shared" si="19"/>
        <v>2.6911653698692413E-3</v>
      </c>
    </row>
    <row r="627" spans="1:5" x14ac:dyDescent="0.35">
      <c r="A627" s="38">
        <v>41856</v>
      </c>
      <c r="B627" s="31">
        <v>7746.5498049999997</v>
      </c>
      <c r="C627" s="31">
        <v>214.937195</v>
      </c>
      <c r="D627" s="39">
        <f t="shared" si="18"/>
        <v>0.81862010635892113</v>
      </c>
      <c r="E627" s="39">
        <f t="shared" si="19"/>
        <v>-1.8650886920198804E-3</v>
      </c>
    </row>
    <row r="628" spans="1:5" x14ac:dyDescent="0.35">
      <c r="A628" s="38">
        <v>41857</v>
      </c>
      <c r="B628" s="31">
        <v>7672.0498049999997</v>
      </c>
      <c r="C628" s="31">
        <v>216.16166699999999</v>
      </c>
      <c r="D628" s="39">
        <f t="shared" si="18"/>
        <v>-0.96171846661224691</v>
      </c>
      <c r="E628" s="39">
        <f t="shared" si="19"/>
        <v>5.6968827568443497E-3</v>
      </c>
    </row>
    <row r="629" spans="1:5" x14ac:dyDescent="0.35">
      <c r="A629" s="38">
        <v>41858</v>
      </c>
      <c r="B629" s="31">
        <v>7649.25</v>
      </c>
      <c r="C629" s="31">
        <v>214.236786</v>
      </c>
      <c r="D629" s="39">
        <f t="shared" si="18"/>
        <v>-0.29718009631716213</v>
      </c>
      <c r="E629" s="39">
        <f t="shared" si="19"/>
        <v>-8.9048212234595654E-3</v>
      </c>
    </row>
    <row r="630" spans="1:5" x14ac:dyDescent="0.35">
      <c r="A630" s="38">
        <v>41859</v>
      </c>
      <c r="B630" s="31">
        <v>7568.5498049999997</v>
      </c>
      <c r="C630" s="31">
        <v>214.569885</v>
      </c>
      <c r="D630" s="39">
        <f t="shared" si="18"/>
        <v>-1.0550079419550982</v>
      </c>
      <c r="E630" s="39">
        <f t="shared" si="19"/>
        <v>1.5548170144785698E-3</v>
      </c>
    </row>
    <row r="631" spans="1:5" x14ac:dyDescent="0.35">
      <c r="A631" s="38">
        <v>41862</v>
      </c>
      <c r="B631" s="31">
        <v>7625.9501950000003</v>
      </c>
      <c r="C631" s="31">
        <v>215.89228800000001</v>
      </c>
      <c r="D631" s="39">
        <f t="shared" si="18"/>
        <v>0.75840671567068718</v>
      </c>
      <c r="E631" s="39">
        <f t="shared" si="19"/>
        <v>6.1630410064301821E-3</v>
      </c>
    </row>
    <row r="632" spans="1:5" x14ac:dyDescent="0.35">
      <c r="A632" s="38">
        <v>41863</v>
      </c>
      <c r="B632" s="31">
        <v>7727.0498049999997</v>
      </c>
      <c r="C632" s="31">
        <v>220.339539</v>
      </c>
      <c r="D632" s="39">
        <f t="shared" si="18"/>
        <v>1.3257313176040131</v>
      </c>
      <c r="E632" s="39">
        <f t="shared" si="19"/>
        <v>2.0599397232753374E-2</v>
      </c>
    </row>
    <row r="633" spans="1:5" x14ac:dyDescent="0.35">
      <c r="A633" s="38">
        <v>41864</v>
      </c>
      <c r="B633" s="31">
        <v>7739.5498049999997</v>
      </c>
      <c r="C633" s="31">
        <v>223.02844200000001</v>
      </c>
      <c r="D633" s="39">
        <f t="shared" si="18"/>
        <v>0.16176937272892342</v>
      </c>
      <c r="E633" s="39">
        <f t="shared" si="19"/>
        <v>1.2203452054966904E-2</v>
      </c>
    </row>
    <row r="634" spans="1:5" x14ac:dyDescent="0.35">
      <c r="A634" s="38">
        <v>41865</v>
      </c>
      <c r="B634" s="31">
        <v>7791.7001950000003</v>
      </c>
      <c r="C634" s="31">
        <v>220.755844</v>
      </c>
      <c r="D634" s="39">
        <f t="shared" si="18"/>
        <v>0.6738168409525559</v>
      </c>
      <c r="E634" s="39">
        <f t="shared" si="19"/>
        <v>-1.018972279777669E-2</v>
      </c>
    </row>
    <row r="635" spans="1:5" x14ac:dyDescent="0.35">
      <c r="A635" s="38">
        <v>41869</v>
      </c>
      <c r="B635" s="31">
        <v>7874.25</v>
      </c>
      <c r="C635" s="31">
        <v>221.35337799999999</v>
      </c>
      <c r="D635" s="39">
        <f t="shared" si="18"/>
        <v>1.0594581790117201</v>
      </c>
      <c r="E635" s="39">
        <f t="shared" si="19"/>
        <v>2.7067641298773319E-3</v>
      </c>
    </row>
    <row r="636" spans="1:5" x14ac:dyDescent="0.35">
      <c r="A636" s="38">
        <v>41870</v>
      </c>
      <c r="B636" s="31">
        <v>7897.5</v>
      </c>
      <c r="C636" s="31">
        <v>222.97949199999999</v>
      </c>
      <c r="D636" s="39">
        <f t="shared" si="18"/>
        <v>0.29526621583007906</v>
      </c>
      <c r="E636" s="39">
        <f t="shared" si="19"/>
        <v>7.3462353034431721E-3</v>
      </c>
    </row>
    <row r="637" spans="1:5" x14ac:dyDescent="0.35">
      <c r="A637" s="38">
        <v>41871</v>
      </c>
      <c r="B637" s="31">
        <v>7875.2998049999997</v>
      </c>
      <c r="C637" s="31">
        <v>222.61702</v>
      </c>
      <c r="D637" s="39">
        <f t="shared" si="18"/>
        <v>-0.28110408357075467</v>
      </c>
      <c r="E637" s="39">
        <f t="shared" si="19"/>
        <v>-1.6255844730330483E-3</v>
      </c>
    </row>
    <row r="638" spans="1:5" x14ac:dyDescent="0.35">
      <c r="A638" s="38">
        <v>41872</v>
      </c>
      <c r="B638" s="31">
        <v>7891.1000979999999</v>
      </c>
      <c r="C638" s="31">
        <v>223.826797</v>
      </c>
      <c r="D638" s="39">
        <f t="shared" si="18"/>
        <v>0.20063100315201574</v>
      </c>
      <c r="E638" s="39">
        <f t="shared" si="19"/>
        <v>5.4343419025194148E-3</v>
      </c>
    </row>
    <row r="639" spans="1:5" x14ac:dyDescent="0.35">
      <c r="A639" s="38">
        <v>41873</v>
      </c>
      <c r="B639" s="31">
        <v>7913.2001950000003</v>
      </c>
      <c r="C639" s="31">
        <v>228.465057</v>
      </c>
      <c r="D639" s="39">
        <f t="shared" si="18"/>
        <v>0.28006357447679231</v>
      </c>
      <c r="E639" s="39">
        <f t="shared" si="19"/>
        <v>2.0722541099491329E-2</v>
      </c>
    </row>
    <row r="640" spans="1:5" x14ac:dyDescent="0.35">
      <c r="A640" s="38">
        <v>41876</v>
      </c>
      <c r="B640" s="31">
        <v>7906.2998049999997</v>
      </c>
      <c r="C640" s="31">
        <v>232.60865799999999</v>
      </c>
      <c r="D640" s="39">
        <f t="shared" si="18"/>
        <v>-8.7201003765338167E-2</v>
      </c>
      <c r="E640" s="39">
        <f t="shared" si="19"/>
        <v>1.8136694750654974E-2</v>
      </c>
    </row>
    <row r="641" spans="1:5" x14ac:dyDescent="0.35">
      <c r="A641" s="38">
        <v>41877</v>
      </c>
      <c r="B641" s="31">
        <v>7904.75</v>
      </c>
      <c r="C641" s="31">
        <v>234.930206</v>
      </c>
      <c r="D641" s="39">
        <f t="shared" si="18"/>
        <v>-1.9602153197119384E-2</v>
      </c>
      <c r="E641" s="39">
        <f t="shared" si="19"/>
        <v>9.9804883445052464E-3</v>
      </c>
    </row>
    <row r="642" spans="1:5" x14ac:dyDescent="0.35">
      <c r="A642" s="38">
        <v>41878</v>
      </c>
      <c r="B642" s="31">
        <v>7936.0498049999997</v>
      </c>
      <c r="C642" s="31">
        <v>236.56120300000001</v>
      </c>
      <c r="D642" s="39">
        <f t="shared" si="18"/>
        <v>0.39596198488250295</v>
      </c>
      <c r="E642" s="39">
        <f t="shared" si="19"/>
        <v>6.9424746513864965E-3</v>
      </c>
    </row>
    <row r="643" spans="1:5" x14ac:dyDescent="0.35">
      <c r="A643" s="38">
        <v>41879</v>
      </c>
      <c r="B643" s="31">
        <v>7954.3500979999999</v>
      </c>
      <c r="C643" s="31">
        <v>242.49737500000001</v>
      </c>
      <c r="D643" s="39">
        <f t="shared" si="18"/>
        <v>0.23059700291283941</v>
      </c>
      <c r="E643" s="39">
        <f t="shared" si="19"/>
        <v>2.5093599139331395E-2</v>
      </c>
    </row>
    <row r="644" spans="1:5" x14ac:dyDescent="0.35">
      <c r="A644" s="38">
        <v>41883</v>
      </c>
      <c r="B644" s="31">
        <v>8027.7001950000003</v>
      </c>
      <c r="C644" s="31">
        <v>242.090912</v>
      </c>
      <c r="D644" s="39">
        <f t="shared" ref="D644:D707" si="20">((B644-B643)/B643)*100</f>
        <v>0.92213815203385663</v>
      </c>
      <c r="E644" s="39">
        <f t="shared" ref="E644:E707" si="21">((C644-C643)/C643)</f>
        <v>-1.6761542264117383E-3</v>
      </c>
    </row>
    <row r="645" spans="1:5" x14ac:dyDescent="0.35">
      <c r="A645" s="38">
        <v>41884</v>
      </c>
      <c r="B645" s="31">
        <v>8083.0498049999997</v>
      </c>
      <c r="C645" s="31">
        <v>238.73585499999999</v>
      </c>
      <c r="D645" s="39">
        <f t="shared" si="20"/>
        <v>0.68948277408856695</v>
      </c>
      <c r="E645" s="39">
        <f t="shared" si="21"/>
        <v>-1.3858665623928982E-2</v>
      </c>
    </row>
    <row r="646" spans="1:5" x14ac:dyDescent="0.35">
      <c r="A646" s="38">
        <v>41885</v>
      </c>
      <c r="B646" s="31">
        <v>8114.6000979999999</v>
      </c>
      <c r="C646" s="31">
        <v>237.961975</v>
      </c>
      <c r="D646" s="39">
        <f t="shared" si="20"/>
        <v>0.39032659405963216</v>
      </c>
      <c r="E646" s="39">
        <f t="shared" si="21"/>
        <v>-3.2415742494984311E-3</v>
      </c>
    </row>
    <row r="647" spans="1:5" x14ac:dyDescent="0.35">
      <c r="A647" s="38">
        <v>41886</v>
      </c>
      <c r="B647" s="31">
        <v>8095.9501950000003</v>
      </c>
      <c r="C647" s="31">
        <v>243.525925</v>
      </c>
      <c r="D647" s="39">
        <f t="shared" si="20"/>
        <v>-0.22983144917512535</v>
      </c>
      <c r="E647" s="39">
        <f t="shared" si="21"/>
        <v>2.338167684143656E-2</v>
      </c>
    </row>
    <row r="648" spans="1:5" x14ac:dyDescent="0.35">
      <c r="A648" s="38">
        <v>41887</v>
      </c>
      <c r="B648" s="31">
        <v>8086.8500979999999</v>
      </c>
      <c r="C648" s="31">
        <v>239.43623400000001</v>
      </c>
      <c r="D648" s="39">
        <f t="shared" si="20"/>
        <v>-0.11240307537490304</v>
      </c>
      <c r="E648" s="39">
        <f t="shared" si="21"/>
        <v>-1.6793657595182063E-2</v>
      </c>
    </row>
    <row r="649" spans="1:5" x14ac:dyDescent="0.35">
      <c r="A649" s="38">
        <v>41890</v>
      </c>
      <c r="B649" s="31">
        <v>8173.8999020000001</v>
      </c>
      <c r="C649" s="31">
        <v>238.721161</v>
      </c>
      <c r="D649" s="39">
        <f t="shared" si="20"/>
        <v>1.0764364733498517</v>
      </c>
      <c r="E649" s="39">
        <f t="shared" si="21"/>
        <v>-2.9864861639947861E-3</v>
      </c>
    </row>
    <row r="650" spans="1:5" x14ac:dyDescent="0.35">
      <c r="A650" s="38">
        <v>41891</v>
      </c>
      <c r="B650" s="31">
        <v>8152.9501950000003</v>
      </c>
      <c r="C650" s="31">
        <v>252.337189</v>
      </c>
      <c r="D650" s="39">
        <f t="shared" si="20"/>
        <v>-0.25630001897715632</v>
      </c>
      <c r="E650" s="39">
        <f t="shared" si="21"/>
        <v>5.7037373406541032E-2</v>
      </c>
    </row>
    <row r="651" spans="1:5" x14ac:dyDescent="0.35">
      <c r="A651" s="38">
        <v>41892</v>
      </c>
      <c r="B651" s="31">
        <v>8094.1000979999999</v>
      </c>
      <c r="C651" s="31">
        <v>255.91751099999999</v>
      </c>
      <c r="D651" s="39">
        <f t="shared" si="20"/>
        <v>-0.72182578811890385</v>
      </c>
      <c r="E651" s="39">
        <f t="shared" si="21"/>
        <v>1.4188641849378751E-2</v>
      </c>
    </row>
    <row r="652" spans="1:5" x14ac:dyDescent="0.35">
      <c r="A652" s="38">
        <v>41893</v>
      </c>
      <c r="B652" s="31">
        <v>8085.7001950000003</v>
      </c>
      <c r="C652" s="31">
        <v>251.58781400000001</v>
      </c>
      <c r="D652" s="39">
        <f t="shared" si="20"/>
        <v>-0.10377809637015858</v>
      </c>
      <c r="E652" s="39">
        <f t="shared" si="21"/>
        <v>-1.6918330375602871E-2</v>
      </c>
    </row>
    <row r="653" spans="1:5" x14ac:dyDescent="0.35">
      <c r="A653" s="38">
        <v>41894</v>
      </c>
      <c r="B653" s="31">
        <v>8105.5</v>
      </c>
      <c r="C653" s="31">
        <v>254.60000600000001</v>
      </c>
      <c r="D653" s="39">
        <f t="shared" si="20"/>
        <v>0.24487434016219606</v>
      </c>
      <c r="E653" s="39">
        <f t="shared" si="21"/>
        <v>1.1972726151195856E-2</v>
      </c>
    </row>
    <row r="654" spans="1:5" x14ac:dyDescent="0.35">
      <c r="A654" s="38">
        <v>41897</v>
      </c>
      <c r="B654" s="31">
        <v>8042</v>
      </c>
      <c r="C654" s="31">
        <v>256.85296599999998</v>
      </c>
      <c r="D654" s="39">
        <f t="shared" si="20"/>
        <v>-0.78341866633767199</v>
      </c>
      <c r="E654" s="39">
        <f t="shared" si="21"/>
        <v>8.8490178590175418E-3</v>
      </c>
    </row>
    <row r="655" spans="1:5" x14ac:dyDescent="0.35">
      <c r="A655" s="38">
        <v>41898</v>
      </c>
      <c r="B655" s="31">
        <v>7932.8999020000001</v>
      </c>
      <c r="C655" s="31">
        <v>252.30290199999999</v>
      </c>
      <c r="D655" s="39">
        <f t="shared" si="20"/>
        <v>-1.3566289231534432</v>
      </c>
      <c r="E655" s="39">
        <f t="shared" si="21"/>
        <v>-1.7714664038569024E-2</v>
      </c>
    </row>
    <row r="656" spans="1:5" x14ac:dyDescent="0.35">
      <c r="A656" s="38">
        <v>41899</v>
      </c>
      <c r="B656" s="31">
        <v>7975.5</v>
      </c>
      <c r="C656" s="31">
        <v>251.90129099999999</v>
      </c>
      <c r="D656" s="39">
        <f t="shared" si="20"/>
        <v>0.53700536406944677</v>
      </c>
      <c r="E656" s="39">
        <f t="shared" si="21"/>
        <v>-1.5917811361519838E-3</v>
      </c>
    </row>
    <row r="657" spans="1:5" x14ac:dyDescent="0.35">
      <c r="A657" s="38">
        <v>41900</v>
      </c>
      <c r="B657" s="31">
        <v>8114.75</v>
      </c>
      <c r="C657" s="31">
        <v>242.992065</v>
      </c>
      <c r="D657" s="39">
        <f t="shared" si="20"/>
        <v>1.7459720393705722</v>
      </c>
      <c r="E657" s="39">
        <f t="shared" si="21"/>
        <v>-3.5367925129053783E-2</v>
      </c>
    </row>
    <row r="658" spans="1:5" x14ac:dyDescent="0.35">
      <c r="A658" s="38">
        <v>41901</v>
      </c>
      <c r="B658" s="31">
        <v>8121.4501950000003</v>
      </c>
      <c r="C658" s="31">
        <v>249.868652</v>
      </c>
      <c r="D658" s="39">
        <f t="shared" si="20"/>
        <v>8.2568101297025159E-2</v>
      </c>
      <c r="E658" s="39">
        <f t="shared" si="21"/>
        <v>2.8299636039555452E-2</v>
      </c>
    </row>
    <row r="659" spans="1:5" x14ac:dyDescent="0.35">
      <c r="A659" s="38">
        <v>41904</v>
      </c>
      <c r="B659" s="31">
        <v>8146.2998049999997</v>
      </c>
      <c r="C659" s="31">
        <v>263.26916499999999</v>
      </c>
      <c r="D659" s="39">
        <f t="shared" si="20"/>
        <v>0.30597503405608584</v>
      </c>
      <c r="E659" s="39">
        <f t="shared" si="21"/>
        <v>5.3630228893218626E-2</v>
      </c>
    </row>
    <row r="660" spans="1:5" x14ac:dyDescent="0.35">
      <c r="A660" s="38">
        <v>41905</v>
      </c>
      <c r="B660" s="31">
        <v>8017.5498049999997</v>
      </c>
      <c r="C660" s="31">
        <v>262.75494400000002</v>
      </c>
      <c r="D660" s="39">
        <f t="shared" si="20"/>
        <v>-1.580472154007595</v>
      </c>
      <c r="E660" s="39">
        <f t="shared" si="21"/>
        <v>-1.9532139284141525E-3</v>
      </c>
    </row>
    <row r="661" spans="1:5" x14ac:dyDescent="0.35">
      <c r="A661" s="38">
        <v>41906</v>
      </c>
      <c r="B661" s="31">
        <v>8002.3999020000001</v>
      </c>
      <c r="C661" s="31">
        <v>259.130493</v>
      </c>
      <c r="D661" s="39">
        <f t="shared" si="20"/>
        <v>-0.18895926272327709</v>
      </c>
      <c r="E661" s="39">
        <f t="shared" si="21"/>
        <v>-1.3794035403573686E-2</v>
      </c>
    </row>
    <row r="662" spans="1:5" x14ac:dyDescent="0.35">
      <c r="A662" s="38">
        <v>41907</v>
      </c>
      <c r="B662" s="31">
        <v>7911.8500979999999</v>
      </c>
      <c r="C662" s="31">
        <v>255.878342</v>
      </c>
      <c r="D662" s="39">
        <f t="shared" si="20"/>
        <v>-1.1315331039301042</v>
      </c>
      <c r="E662" s="39">
        <f t="shared" si="21"/>
        <v>-1.2550244328057516E-2</v>
      </c>
    </row>
    <row r="663" spans="1:5" x14ac:dyDescent="0.35">
      <c r="A663" s="38">
        <v>41908</v>
      </c>
      <c r="B663" s="31">
        <v>7968.8500979999999</v>
      </c>
      <c r="C663" s="31">
        <v>247.380539</v>
      </c>
      <c r="D663" s="39">
        <f t="shared" si="20"/>
        <v>0.72043832092330429</v>
      </c>
      <c r="E663" s="39">
        <f t="shared" si="21"/>
        <v>-3.321032539752819E-2</v>
      </c>
    </row>
    <row r="664" spans="1:5" x14ac:dyDescent="0.35">
      <c r="A664" s="38">
        <v>41911</v>
      </c>
      <c r="B664" s="31">
        <v>7958.8999020000001</v>
      </c>
      <c r="C664" s="31">
        <v>250.471115</v>
      </c>
      <c r="D664" s="39">
        <f t="shared" si="20"/>
        <v>-0.12486363625408201</v>
      </c>
      <c r="E664" s="39">
        <f t="shared" si="21"/>
        <v>1.2493205862082784E-2</v>
      </c>
    </row>
    <row r="665" spans="1:5" x14ac:dyDescent="0.35">
      <c r="A665" s="38">
        <v>41912</v>
      </c>
      <c r="B665" s="31">
        <v>7964.7998049999997</v>
      </c>
      <c r="C665" s="31">
        <v>259.94354199999998</v>
      </c>
      <c r="D665" s="39">
        <f t="shared" si="20"/>
        <v>7.4129629379016904E-2</v>
      </c>
      <c r="E665" s="39">
        <f t="shared" si="21"/>
        <v>3.7818440661311313E-2</v>
      </c>
    </row>
    <row r="666" spans="1:5" x14ac:dyDescent="0.35">
      <c r="A666" s="38">
        <v>41913</v>
      </c>
      <c r="B666" s="31">
        <v>7945.5498049999997</v>
      </c>
      <c r="C666" s="31">
        <v>266.57028200000002</v>
      </c>
      <c r="D666" s="39">
        <f t="shared" si="20"/>
        <v>-0.24168843500517839</v>
      </c>
      <c r="E666" s="39">
        <f t="shared" si="21"/>
        <v>2.5492997244763407E-2</v>
      </c>
    </row>
    <row r="667" spans="1:5" x14ac:dyDescent="0.35">
      <c r="A667" s="38">
        <v>41919</v>
      </c>
      <c r="B667" s="31">
        <v>7852.3999020000001</v>
      </c>
      <c r="C667" s="31">
        <v>271.34573399999999</v>
      </c>
      <c r="D667" s="39">
        <f t="shared" si="20"/>
        <v>-1.1723531446669919</v>
      </c>
      <c r="E667" s="39">
        <f t="shared" si="21"/>
        <v>1.7914420032762588E-2</v>
      </c>
    </row>
    <row r="668" spans="1:5" x14ac:dyDescent="0.35">
      <c r="A668" s="38">
        <v>41920</v>
      </c>
      <c r="B668" s="31">
        <v>7842.7001950000003</v>
      </c>
      <c r="C668" s="31">
        <v>262.896973</v>
      </c>
      <c r="D668" s="39">
        <f t="shared" si="20"/>
        <v>-0.12352538231693033</v>
      </c>
      <c r="E668" s="39">
        <f t="shared" si="21"/>
        <v>-3.1136516780470153E-2</v>
      </c>
    </row>
    <row r="669" spans="1:5" x14ac:dyDescent="0.35">
      <c r="A669" s="38">
        <v>41921</v>
      </c>
      <c r="B669" s="31">
        <v>7960.5498049999997</v>
      </c>
      <c r="C669" s="31">
        <v>264.62097199999999</v>
      </c>
      <c r="D669" s="39">
        <f t="shared" si="20"/>
        <v>1.502666263784157</v>
      </c>
      <c r="E669" s="39">
        <f t="shared" si="21"/>
        <v>6.5576981747902897E-3</v>
      </c>
    </row>
    <row r="670" spans="1:5" x14ac:dyDescent="0.35">
      <c r="A670" s="38">
        <v>41922</v>
      </c>
      <c r="B670" s="31">
        <v>7859.9501950000003</v>
      </c>
      <c r="C670" s="31">
        <v>271.40936299999998</v>
      </c>
      <c r="D670" s="39">
        <f t="shared" si="20"/>
        <v>-1.2637269091239522</v>
      </c>
      <c r="E670" s="39">
        <f t="shared" si="21"/>
        <v>2.565326152607432E-2</v>
      </c>
    </row>
    <row r="671" spans="1:5" x14ac:dyDescent="0.35">
      <c r="A671" s="38">
        <v>41925</v>
      </c>
      <c r="B671" s="31">
        <v>7884.25</v>
      </c>
      <c r="C671" s="31">
        <v>267.58904999999999</v>
      </c>
      <c r="D671" s="39">
        <f t="shared" si="20"/>
        <v>0.30915978342277078</v>
      </c>
      <c r="E671" s="39">
        <f t="shared" si="21"/>
        <v>-1.4075833485523485E-2</v>
      </c>
    </row>
    <row r="672" spans="1:5" x14ac:dyDescent="0.35">
      <c r="A672" s="38">
        <v>41926</v>
      </c>
      <c r="B672" s="31">
        <v>7864</v>
      </c>
      <c r="C672" s="31">
        <v>263.239777</v>
      </c>
      <c r="D672" s="39">
        <f t="shared" si="20"/>
        <v>-0.25684117068839774</v>
      </c>
      <c r="E672" s="39">
        <f t="shared" si="21"/>
        <v>-1.6253553723517396E-2</v>
      </c>
    </row>
    <row r="673" spans="1:5" x14ac:dyDescent="0.35">
      <c r="A673" s="38">
        <v>41928</v>
      </c>
      <c r="B673" s="31">
        <v>7748.2001950000003</v>
      </c>
      <c r="C673" s="31">
        <v>267.197205</v>
      </c>
      <c r="D673" s="39">
        <f t="shared" si="20"/>
        <v>-1.4725305824008095</v>
      </c>
      <c r="E673" s="39">
        <f t="shared" si="21"/>
        <v>1.5033548672243378E-2</v>
      </c>
    </row>
    <row r="674" spans="1:5" x14ac:dyDescent="0.35">
      <c r="A674" s="38">
        <v>41929</v>
      </c>
      <c r="B674" s="31">
        <v>7779.7001950000003</v>
      </c>
      <c r="C674" s="31">
        <v>258.62597699999998</v>
      </c>
      <c r="D674" s="39">
        <f t="shared" si="20"/>
        <v>0.40654602626720071</v>
      </c>
      <c r="E674" s="39">
        <f t="shared" si="21"/>
        <v>-3.2078284651218633E-2</v>
      </c>
    </row>
    <row r="675" spans="1:5" x14ac:dyDescent="0.35">
      <c r="A675" s="38">
        <v>41932</v>
      </c>
      <c r="B675" s="31">
        <v>7879.3999020000001</v>
      </c>
      <c r="C675" s="31">
        <v>251.32820100000001</v>
      </c>
      <c r="D675" s="39">
        <f t="shared" si="20"/>
        <v>1.2815366209622909</v>
      </c>
      <c r="E675" s="39">
        <f t="shared" si="21"/>
        <v>-2.8217490310340987E-2</v>
      </c>
    </row>
    <row r="676" spans="1:5" x14ac:dyDescent="0.35">
      <c r="A676" s="38">
        <v>41933</v>
      </c>
      <c r="B676" s="31">
        <v>7927.75</v>
      </c>
      <c r="C676" s="31">
        <v>253.502869</v>
      </c>
      <c r="D676" s="39">
        <f t="shared" si="20"/>
        <v>0.61362665433096442</v>
      </c>
      <c r="E676" s="39">
        <f t="shared" si="21"/>
        <v>8.6527018907838239E-3</v>
      </c>
    </row>
    <row r="677" spans="1:5" x14ac:dyDescent="0.35">
      <c r="A677" s="38">
        <v>41934</v>
      </c>
      <c r="B677" s="31">
        <v>7995.8999020000001</v>
      </c>
      <c r="C677" s="31">
        <v>258.97378500000002</v>
      </c>
      <c r="D677" s="39">
        <f t="shared" si="20"/>
        <v>0.85963737504336168</v>
      </c>
      <c r="E677" s="39">
        <f t="shared" si="21"/>
        <v>2.1581278435156552E-2</v>
      </c>
    </row>
    <row r="678" spans="1:5" x14ac:dyDescent="0.35">
      <c r="A678" s="38">
        <v>41939</v>
      </c>
      <c r="B678" s="31">
        <v>7991.7001950000003</v>
      </c>
      <c r="C678" s="31">
        <v>264.312408</v>
      </c>
      <c r="D678" s="39">
        <f t="shared" si="20"/>
        <v>-5.2523256312266953E-2</v>
      </c>
      <c r="E678" s="39">
        <f t="shared" si="21"/>
        <v>2.0614530540224309E-2</v>
      </c>
    </row>
    <row r="679" spans="1:5" x14ac:dyDescent="0.35">
      <c r="A679" s="38">
        <v>41940</v>
      </c>
      <c r="B679" s="31">
        <v>8027.6000979999999</v>
      </c>
      <c r="C679" s="31">
        <v>278.38394199999999</v>
      </c>
      <c r="D679" s="39">
        <f t="shared" si="20"/>
        <v>0.44921483694371167</v>
      </c>
      <c r="E679" s="39">
        <f t="shared" si="21"/>
        <v>5.3238264924740063E-2</v>
      </c>
    </row>
    <row r="680" spans="1:5" x14ac:dyDescent="0.35">
      <c r="A680" s="38">
        <v>41941</v>
      </c>
      <c r="B680" s="31">
        <v>8090.4501950000003</v>
      </c>
      <c r="C680" s="31">
        <v>275.91052200000001</v>
      </c>
      <c r="D680" s="39">
        <f t="shared" si="20"/>
        <v>0.78292511127527353</v>
      </c>
      <c r="E680" s="39">
        <f t="shared" si="21"/>
        <v>-8.8849233983473667E-3</v>
      </c>
    </row>
    <row r="681" spans="1:5" x14ac:dyDescent="0.35">
      <c r="A681" s="38">
        <v>41942</v>
      </c>
      <c r="B681" s="31">
        <v>8169.2001950000003</v>
      </c>
      <c r="C681" s="31">
        <v>268.92620799999997</v>
      </c>
      <c r="D681" s="39">
        <f t="shared" si="20"/>
        <v>0.97336981381664633</v>
      </c>
      <c r="E681" s="39">
        <f t="shared" si="21"/>
        <v>-2.5313692096164568E-2</v>
      </c>
    </row>
    <row r="682" spans="1:5" x14ac:dyDescent="0.35">
      <c r="A682" s="38">
        <v>41943</v>
      </c>
      <c r="B682" s="31">
        <v>8322.2001949999994</v>
      </c>
      <c r="C682" s="31">
        <v>273.794647</v>
      </c>
      <c r="D682" s="39">
        <f t="shared" si="20"/>
        <v>1.8728883654197077</v>
      </c>
      <c r="E682" s="39">
        <f t="shared" si="21"/>
        <v>1.8103252324146942E-2</v>
      </c>
    </row>
    <row r="683" spans="1:5" x14ac:dyDescent="0.35">
      <c r="A683" s="38">
        <v>41946</v>
      </c>
      <c r="B683" s="31">
        <v>8324.1503909999992</v>
      </c>
      <c r="C683" s="31">
        <v>275.11215199999998</v>
      </c>
      <c r="D683" s="39">
        <f t="shared" si="20"/>
        <v>2.3433658819833017E-2</v>
      </c>
      <c r="E683" s="39">
        <f t="shared" si="21"/>
        <v>4.81201884125946E-3</v>
      </c>
    </row>
    <row r="684" spans="1:5" x14ac:dyDescent="0.35">
      <c r="A684" s="38">
        <v>41948</v>
      </c>
      <c r="B684" s="31">
        <v>8338.2998050000006</v>
      </c>
      <c r="C684" s="31">
        <v>273.270599</v>
      </c>
      <c r="D684" s="39">
        <f t="shared" si="20"/>
        <v>0.1699802782912184</v>
      </c>
      <c r="E684" s="39">
        <f t="shared" si="21"/>
        <v>-6.6938264508213229E-3</v>
      </c>
    </row>
    <row r="685" spans="1:5" x14ac:dyDescent="0.35">
      <c r="A685" s="38">
        <v>41950</v>
      </c>
      <c r="B685" s="31">
        <v>8337</v>
      </c>
      <c r="C685" s="31">
        <v>279.59368899999998</v>
      </c>
      <c r="D685" s="39">
        <f t="shared" si="20"/>
        <v>-1.5588369696435501E-2</v>
      </c>
      <c r="E685" s="39">
        <f t="shared" si="21"/>
        <v>2.3138566765464511E-2</v>
      </c>
    </row>
    <row r="686" spans="1:5" x14ac:dyDescent="0.35">
      <c r="A686" s="38">
        <v>41953</v>
      </c>
      <c r="B686" s="31">
        <v>8344.25</v>
      </c>
      <c r="C686" s="31">
        <v>282.42465199999998</v>
      </c>
      <c r="D686" s="39">
        <f t="shared" si="20"/>
        <v>8.6961736835792253E-2</v>
      </c>
      <c r="E686" s="39">
        <f t="shared" si="21"/>
        <v>1.0125275037949792E-2</v>
      </c>
    </row>
    <row r="687" spans="1:5" x14ac:dyDescent="0.35">
      <c r="A687" s="38">
        <v>41954</v>
      </c>
      <c r="B687" s="31">
        <v>8362.6503909999992</v>
      </c>
      <c r="C687" s="31">
        <v>283.242615</v>
      </c>
      <c r="D687" s="39">
        <f t="shared" si="20"/>
        <v>0.22051581628066294</v>
      </c>
      <c r="E687" s="39">
        <f t="shared" si="21"/>
        <v>2.8962167226110995E-3</v>
      </c>
    </row>
    <row r="688" spans="1:5" x14ac:dyDescent="0.35">
      <c r="A688" s="38">
        <v>41955</v>
      </c>
      <c r="B688" s="31">
        <v>8383.2998050000006</v>
      </c>
      <c r="C688" s="31">
        <v>283.80584700000003</v>
      </c>
      <c r="D688" s="39">
        <f t="shared" si="20"/>
        <v>0.2469242768085167</v>
      </c>
      <c r="E688" s="39">
        <f t="shared" si="21"/>
        <v>1.9885143342573213E-3</v>
      </c>
    </row>
    <row r="689" spans="1:5" x14ac:dyDescent="0.35">
      <c r="A689" s="38">
        <v>41956</v>
      </c>
      <c r="B689" s="31">
        <v>8357.8496090000008</v>
      </c>
      <c r="C689" s="31">
        <v>292.62197900000001</v>
      </c>
      <c r="D689" s="39">
        <f t="shared" si="20"/>
        <v>-0.303582080946463</v>
      </c>
      <c r="E689" s="39">
        <f t="shared" si="21"/>
        <v>3.1063954788781999E-2</v>
      </c>
    </row>
    <row r="690" spans="1:5" x14ac:dyDescent="0.35">
      <c r="A690" s="38">
        <v>41957</v>
      </c>
      <c r="B690" s="31">
        <v>8389.9003909999992</v>
      </c>
      <c r="C690" s="31">
        <v>292.46523999999999</v>
      </c>
      <c r="D690" s="39">
        <f t="shared" si="20"/>
        <v>0.38348120030163174</v>
      </c>
      <c r="E690" s="39">
        <f t="shared" si="21"/>
        <v>-5.3563645675438456E-4</v>
      </c>
    </row>
    <row r="691" spans="1:5" x14ac:dyDescent="0.35">
      <c r="A691" s="38">
        <v>41960</v>
      </c>
      <c r="B691" s="31">
        <v>8430.75</v>
      </c>
      <c r="C691" s="31">
        <v>291.59835800000002</v>
      </c>
      <c r="D691" s="39">
        <f t="shared" si="20"/>
        <v>0.48689027397537293</v>
      </c>
      <c r="E691" s="39">
        <f t="shared" si="21"/>
        <v>-2.9640513860723261E-3</v>
      </c>
    </row>
    <row r="692" spans="1:5" x14ac:dyDescent="0.35">
      <c r="A692" s="38">
        <v>41961</v>
      </c>
      <c r="B692" s="31">
        <v>8425.9003909999992</v>
      </c>
      <c r="C692" s="31">
        <v>321.10791</v>
      </c>
      <c r="D692" s="39">
        <f t="shared" si="20"/>
        <v>-5.7522865699976666E-2</v>
      </c>
      <c r="E692" s="39">
        <f t="shared" si="21"/>
        <v>0.10119930785069778</v>
      </c>
    </row>
    <row r="693" spans="1:5" x14ac:dyDescent="0.35">
      <c r="A693" s="38">
        <v>41962</v>
      </c>
      <c r="B693" s="31">
        <v>8382.2998050000006</v>
      </c>
      <c r="C693" s="31">
        <v>310.303223</v>
      </c>
      <c r="D693" s="39">
        <f t="shared" si="20"/>
        <v>-0.51745907234519384</v>
      </c>
      <c r="E693" s="39">
        <f t="shared" si="21"/>
        <v>-3.3648149620481169E-2</v>
      </c>
    </row>
    <row r="694" spans="1:5" x14ac:dyDescent="0.35">
      <c r="A694" s="38">
        <v>41963</v>
      </c>
      <c r="B694" s="31">
        <v>8401.9003909999992</v>
      </c>
      <c r="C694" s="31">
        <v>296.31005900000002</v>
      </c>
      <c r="D694" s="39">
        <f t="shared" si="20"/>
        <v>0.23383303456059878</v>
      </c>
      <c r="E694" s="39">
        <f t="shared" si="21"/>
        <v>-4.5095129417975714E-2</v>
      </c>
    </row>
    <row r="695" spans="1:5" x14ac:dyDescent="0.35">
      <c r="A695" s="38">
        <v>41964</v>
      </c>
      <c r="B695" s="31">
        <v>8477.3496090000008</v>
      </c>
      <c r="C695" s="31">
        <v>305.27801499999998</v>
      </c>
      <c r="D695" s="39">
        <f t="shared" si="20"/>
        <v>0.89800181493250897</v>
      </c>
      <c r="E695" s="39">
        <f t="shared" si="21"/>
        <v>3.0265445696529517E-2</v>
      </c>
    </row>
    <row r="696" spans="1:5" x14ac:dyDescent="0.35">
      <c r="A696" s="38">
        <v>41967</v>
      </c>
      <c r="B696" s="31">
        <v>8530.1503909999992</v>
      </c>
      <c r="C696" s="31">
        <v>303.23556500000001</v>
      </c>
      <c r="D696" s="39">
        <f t="shared" si="20"/>
        <v>0.62284539903771741</v>
      </c>
      <c r="E696" s="39">
        <f t="shared" si="21"/>
        <v>-6.6904588592793818E-3</v>
      </c>
    </row>
    <row r="697" spans="1:5" x14ac:dyDescent="0.35">
      <c r="A697" s="38">
        <v>41968</v>
      </c>
      <c r="B697" s="31">
        <v>8463.0996090000008</v>
      </c>
      <c r="C697" s="31">
        <v>298.72961400000003</v>
      </c>
      <c r="D697" s="39">
        <f t="shared" si="20"/>
        <v>-0.78604454700754689</v>
      </c>
      <c r="E697" s="39">
        <f t="shared" si="21"/>
        <v>-1.4859572952796555E-2</v>
      </c>
    </row>
    <row r="698" spans="1:5" x14ac:dyDescent="0.35">
      <c r="A698" s="38">
        <v>41969</v>
      </c>
      <c r="B698" s="31">
        <v>8475.75</v>
      </c>
      <c r="C698" s="31">
        <v>294.419464</v>
      </c>
      <c r="D698" s="39">
        <f t="shared" si="20"/>
        <v>0.14947704250752625</v>
      </c>
      <c r="E698" s="39">
        <f t="shared" si="21"/>
        <v>-1.4428264885717093E-2</v>
      </c>
    </row>
    <row r="699" spans="1:5" x14ac:dyDescent="0.35">
      <c r="A699" s="38">
        <v>41970</v>
      </c>
      <c r="B699" s="31">
        <v>8494.2001949999994</v>
      </c>
      <c r="C699" s="31">
        <v>293.98361199999999</v>
      </c>
      <c r="D699" s="39">
        <f t="shared" si="20"/>
        <v>0.21768215202193833</v>
      </c>
      <c r="E699" s="39">
        <f t="shared" si="21"/>
        <v>-1.4803776695959585E-3</v>
      </c>
    </row>
    <row r="700" spans="1:5" x14ac:dyDescent="0.35">
      <c r="A700" s="38">
        <v>41971</v>
      </c>
      <c r="B700" s="31">
        <v>8588.25</v>
      </c>
      <c r="C700" s="31">
        <v>298.32797199999999</v>
      </c>
      <c r="D700" s="39">
        <f t="shared" si="20"/>
        <v>1.1072237861236396</v>
      </c>
      <c r="E700" s="39">
        <f t="shared" si="21"/>
        <v>1.4777558417099776E-2</v>
      </c>
    </row>
    <row r="701" spans="1:5" x14ac:dyDescent="0.35">
      <c r="A701" s="38">
        <v>41974</v>
      </c>
      <c r="B701" s="31">
        <v>8555.9003909999992</v>
      </c>
      <c r="C701" s="31">
        <v>302.86828600000001</v>
      </c>
      <c r="D701" s="39">
        <f t="shared" si="20"/>
        <v>-0.37667288446424807</v>
      </c>
      <c r="E701" s="39">
        <f t="shared" si="21"/>
        <v>1.5219203112472549E-2</v>
      </c>
    </row>
    <row r="702" spans="1:5" x14ac:dyDescent="0.35">
      <c r="A702" s="38">
        <v>41975</v>
      </c>
      <c r="B702" s="31">
        <v>8524.7001949999994</v>
      </c>
      <c r="C702" s="31">
        <v>302.40786700000001</v>
      </c>
      <c r="D702" s="39">
        <f t="shared" si="20"/>
        <v>-0.36466291768449577</v>
      </c>
      <c r="E702" s="39">
        <f t="shared" si="21"/>
        <v>-1.5201954819396364E-3</v>
      </c>
    </row>
    <row r="703" spans="1:5" x14ac:dyDescent="0.35">
      <c r="A703" s="38">
        <v>41976</v>
      </c>
      <c r="B703" s="31">
        <v>8537.6503909999992</v>
      </c>
      <c r="C703" s="31">
        <v>303.18661500000002</v>
      </c>
      <c r="D703" s="39">
        <f t="shared" si="20"/>
        <v>0.15191379994331611</v>
      </c>
      <c r="E703" s="39">
        <f t="shared" si="21"/>
        <v>2.5751578744477813E-3</v>
      </c>
    </row>
    <row r="704" spans="1:5" x14ac:dyDescent="0.35">
      <c r="A704" s="38">
        <v>41977</v>
      </c>
      <c r="B704" s="31">
        <v>8564.4003909999992</v>
      </c>
      <c r="C704" s="31">
        <v>304.20056199999999</v>
      </c>
      <c r="D704" s="39">
        <f t="shared" si="20"/>
        <v>0.31331805326906598</v>
      </c>
      <c r="E704" s="39">
        <f t="shared" si="21"/>
        <v>3.3443000113971828E-3</v>
      </c>
    </row>
    <row r="705" spans="1:5" x14ac:dyDescent="0.35">
      <c r="A705" s="38">
        <v>41978</v>
      </c>
      <c r="B705" s="31">
        <v>8538.2998050000006</v>
      </c>
      <c r="C705" s="31">
        <v>306.70327800000001</v>
      </c>
      <c r="D705" s="39">
        <f t="shared" si="20"/>
        <v>-0.30475672327775294</v>
      </c>
      <c r="E705" s="39">
        <f t="shared" si="21"/>
        <v>8.2271905861897154E-3</v>
      </c>
    </row>
    <row r="706" spans="1:5" x14ac:dyDescent="0.35">
      <c r="A706" s="38">
        <v>41981</v>
      </c>
      <c r="B706" s="31">
        <v>8438.25</v>
      </c>
      <c r="C706" s="31">
        <v>313.44271900000001</v>
      </c>
      <c r="D706" s="39">
        <f t="shared" si="20"/>
        <v>-1.1717766684816071</v>
      </c>
      <c r="E706" s="39">
        <f t="shared" si="21"/>
        <v>2.1973814704386693E-2</v>
      </c>
    </row>
    <row r="707" spans="1:5" x14ac:dyDescent="0.35">
      <c r="A707" s="38">
        <v>41982</v>
      </c>
      <c r="B707" s="31">
        <v>8340.7001949999994</v>
      </c>
      <c r="C707" s="31">
        <v>318.82055700000001</v>
      </c>
      <c r="D707" s="39">
        <f t="shared" si="20"/>
        <v>-1.1560430776523636</v>
      </c>
      <c r="E707" s="39">
        <f t="shared" si="21"/>
        <v>1.7157323089709405E-2</v>
      </c>
    </row>
    <row r="708" spans="1:5" x14ac:dyDescent="0.35">
      <c r="A708" s="38">
        <v>41983</v>
      </c>
      <c r="B708" s="31">
        <v>8355.6503909999992</v>
      </c>
      <c r="C708" s="31">
        <v>318.502228</v>
      </c>
      <c r="D708" s="39">
        <f t="shared" ref="D708:D771" si="22">((B708-B707)/B707)*100</f>
        <v>0.17924389620144809</v>
      </c>
      <c r="E708" s="39">
        <f t="shared" ref="E708:E771" si="23">((C708-C707)/C707)</f>
        <v>-9.9845820167739573E-4</v>
      </c>
    </row>
    <row r="709" spans="1:5" x14ac:dyDescent="0.35">
      <c r="A709" s="38">
        <v>41984</v>
      </c>
      <c r="B709" s="31">
        <v>8292.9003909999992</v>
      </c>
      <c r="C709" s="31">
        <v>313.03131100000002</v>
      </c>
      <c r="D709" s="39">
        <f t="shared" si="22"/>
        <v>-0.75098881671244888</v>
      </c>
      <c r="E709" s="39">
        <f t="shared" si="23"/>
        <v>-1.717701327979403E-2</v>
      </c>
    </row>
    <row r="710" spans="1:5" x14ac:dyDescent="0.35">
      <c r="A710" s="38">
        <v>41985</v>
      </c>
      <c r="B710" s="31">
        <v>8224.0996090000008</v>
      </c>
      <c r="C710" s="31">
        <v>323.50292999999999</v>
      </c>
      <c r="D710" s="39">
        <f t="shared" si="22"/>
        <v>-0.82963473279705091</v>
      </c>
      <c r="E710" s="39">
        <f t="shared" si="23"/>
        <v>3.3452305351013192E-2</v>
      </c>
    </row>
    <row r="711" spans="1:5" x14ac:dyDescent="0.35">
      <c r="A711" s="38">
        <v>41988</v>
      </c>
      <c r="B711" s="31">
        <v>8219.5996090000008</v>
      </c>
      <c r="C711" s="31">
        <v>323.63028000000003</v>
      </c>
      <c r="D711" s="39">
        <f t="shared" si="22"/>
        <v>-5.4717236098106692E-2</v>
      </c>
      <c r="E711" s="39">
        <f t="shared" si="23"/>
        <v>3.9365949483065077E-4</v>
      </c>
    </row>
    <row r="712" spans="1:5" x14ac:dyDescent="0.35">
      <c r="A712" s="38">
        <v>41989</v>
      </c>
      <c r="B712" s="31">
        <v>8067.6000979999999</v>
      </c>
      <c r="C712" s="31">
        <v>327.50448599999999</v>
      </c>
      <c r="D712" s="39">
        <f t="shared" si="22"/>
        <v>-1.8492325445337989</v>
      </c>
      <c r="E712" s="39">
        <f t="shared" si="23"/>
        <v>1.1971086265475399E-2</v>
      </c>
    </row>
    <row r="713" spans="1:5" x14ac:dyDescent="0.35">
      <c r="A713" s="38">
        <v>41990</v>
      </c>
      <c r="B713" s="31">
        <v>8029.7998049999997</v>
      </c>
      <c r="C713" s="31">
        <v>309.36282299999999</v>
      </c>
      <c r="D713" s="39">
        <f t="shared" si="22"/>
        <v>-0.46854445610623568</v>
      </c>
      <c r="E713" s="39">
        <f t="shared" si="23"/>
        <v>-5.5393632073790874E-2</v>
      </c>
    </row>
    <row r="714" spans="1:5" x14ac:dyDescent="0.35">
      <c r="A714" s="38">
        <v>41991</v>
      </c>
      <c r="B714" s="31">
        <v>8159.2998049999997</v>
      </c>
      <c r="C714" s="31">
        <v>313.53576700000002</v>
      </c>
      <c r="D714" s="39">
        <f t="shared" si="22"/>
        <v>1.612742573225336</v>
      </c>
      <c r="E714" s="39">
        <f t="shared" si="23"/>
        <v>1.3488834758920045E-2</v>
      </c>
    </row>
    <row r="715" spans="1:5" x14ac:dyDescent="0.35">
      <c r="A715" s="38">
        <v>41992</v>
      </c>
      <c r="B715" s="31">
        <v>8225.2001949999994</v>
      </c>
      <c r="C715" s="31">
        <v>325.66284200000001</v>
      </c>
      <c r="D715" s="39">
        <f t="shared" si="22"/>
        <v>0.80767212352726869</v>
      </c>
      <c r="E715" s="39">
        <f t="shared" si="23"/>
        <v>3.8678442067504183E-2</v>
      </c>
    </row>
    <row r="716" spans="1:5" x14ac:dyDescent="0.35">
      <c r="A716" s="38">
        <v>41995</v>
      </c>
      <c r="B716" s="31">
        <v>8324</v>
      </c>
      <c r="C716" s="31">
        <v>325.87347399999999</v>
      </c>
      <c r="D716" s="39">
        <f t="shared" si="22"/>
        <v>1.2011841980461433</v>
      </c>
      <c r="E716" s="39">
        <f t="shared" si="23"/>
        <v>6.4677934610659542E-4</v>
      </c>
    </row>
    <row r="717" spans="1:5" x14ac:dyDescent="0.35">
      <c r="A717" s="38">
        <v>41996</v>
      </c>
      <c r="B717" s="31">
        <v>8267</v>
      </c>
      <c r="C717" s="31">
        <v>326.11840799999999</v>
      </c>
      <c r="D717" s="39">
        <f t="shared" si="22"/>
        <v>-0.68476693897164831</v>
      </c>
      <c r="E717" s="39">
        <f t="shared" si="23"/>
        <v>7.5162300568226259E-4</v>
      </c>
    </row>
    <row r="718" spans="1:5" x14ac:dyDescent="0.35">
      <c r="A718" s="38">
        <v>41997</v>
      </c>
      <c r="B718" s="31">
        <v>8174.1000979999999</v>
      </c>
      <c r="C718" s="31">
        <v>341.24288899999999</v>
      </c>
      <c r="D718" s="39">
        <f t="shared" si="22"/>
        <v>-1.1237438248457738</v>
      </c>
      <c r="E718" s="39">
        <f t="shared" si="23"/>
        <v>4.6377268590125101E-2</v>
      </c>
    </row>
    <row r="719" spans="1:5" x14ac:dyDescent="0.35">
      <c r="A719" s="38">
        <v>41999</v>
      </c>
      <c r="B719" s="31">
        <v>8200.7001949999994</v>
      </c>
      <c r="C719" s="31">
        <v>335.48306300000002</v>
      </c>
      <c r="D719" s="39">
        <f t="shared" si="22"/>
        <v>0.32541927161508505</v>
      </c>
      <c r="E719" s="39">
        <f t="shared" si="23"/>
        <v>-1.6878962714443481E-2</v>
      </c>
    </row>
    <row r="720" spans="1:5" x14ac:dyDescent="0.35">
      <c r="A720" s="38">
        <v>42002</v>
      </c>
      <c r="B720" s="31">
        <v>8246.2998050000006</v>
      </c>
      <c r="C720" s="31">
        <v>338.87237499999998</v>
      </c>
      <c r="D720" s="39">
        <f t="shared" si="22"/>
        <v>0.55604532437124565</v>
      </c>
      <c r="E720" s="39">
        <f t="shared" si="23"/>
        <v>1.0102781254265468E-2</v>
      </c>
    </row>
    <row r="721" spans="1:5" x14ac:dyDescent="0.35">
      <c r="A721" s="38">
        <v>42003</v>
      </c>
      <c r="B721" s="31">
        <v>8248.25</v>
      </c>
      <c r="C721" s="31">
        <v>339.62176499999998</v>
      </c>
      <c r="D721" s="39">
        <f t="shared" si="22"/>
        <v>2.364933419977009E-2</v>
      </c>
      <c r="E721" s="39">
        <f t="shared" si="23"/>
        <v>2.2114225156299782E-3</v>
      </c>
    </row>
    <row r="722" spans="1:5" x14ac:dyDescent="0.35">
      <c r="A722" s="38">
        <v>42004</v>
      </c>
      <c r="B722" s="31">
        <v>8282.7001949999994</v>
      </c>
      <c r="C722" s="31">
        <v>338.84789999999998</v>
      </c>
      <c r="D722" s="39">
        <f t="shared" si="22"/>
        <v>0.41766671718242582</v>
      </c>
      <c r="E722" s="39">
        <f t="shared" si="23"/>
        <v>-2.2786083807084649E-3</v>
      </c>
    </row>
    <row r="723" spans="1:5" x14ac:dyDescent="0.35">
      <c r="A723" s="38">
        <v>42006</v>
      </c>
      <c r="B723" s="31">
        <v>8395.4501949999994</v>
      </c>
      <c r="C723" s="31">
        <v>342.82003800000001</v>
      </c>
      <c r="D723" s="39">
        <f t="shared" si="22"/>
        <v>1.3612710510524522</v>
      </c>
      <c r="E723" s="39">
        <f t="shared" si="23"/>
        <v>1.1722480794480444E-2</v>
      </c>
    </row>
    <row r="724" spans="1:5" x14ac:dyDescent="0.35">
      <c r="A724" s="38">
        <v>42009</v>
      </c>
      <c r="B724" s="31">
        <v>8378.4003909999992</v>
      </c>
      <c r="C724" s="31">
        <v>337.33938599999999</v>
      </c>
      <c r="D724" s="39">
        <f t="shared" si="22"/>
        <v>-0.20308385618384603</v>
      </c>
      <c r="E724" s="39">
        <f t="shared" si="23"/>
        <v>-1.5986965149335935E-2</v>
      </c>
    </row>
    <row r="725" spans="1:5" x14ac:dyDescent="0.35">
      <c r="A725" s="38">
        <v>42010</v>
      </c>
      <c r="B725" s="31">
        <v>8127.3500979999999</v>
      </c>
      <c r="C725" s="31">
        <v>336.45773300000002</v>
      </c>
      <c r="D725" s="39">
        <f t="shared" si="22"/>
        <v>-2.9963988504258552</v>
      </c>
      <c r="E725" s="39">
        <f t="shared" si="23"/>
        <v>-2.6135489557094637E-3</v>
      </c>
    </row>
    <row r="726" spans="1:5" x14ac:dyDescent="0.35">
      <c r="A726" s="38">
        <v>42011</v>
      </c>
      <c r="B726" s="31">
        <v>8102.1000979999999</v>
      </c>
      <c r="C726" s="31">
        <v>335.58587599999998</v>
      </c>
      <c r="D726" s="39">
        <f t="shared" si="22"/>
        <v>-0.31067936898908277</v>
      </c>
      <c r="E726" s="39">
        <f t="shared" si="23"/>
        <v>-2.5912823944517099E-3</v>
      </c>
    </row>
    <row r="727" spans="1:5" x14ac:dyDescent="0.35">
      <c r="A727" s="38">
        <v>42012</v>
      </c>
      <c r="B727" s="31">
        <v>8234.5996090000008</v>
      </c>
      <c r="C727" s="31">
        <v>342.41836499999999</v>
      </c>
      <c r="D727" s="39">
        <f t="shared" si="22"/>
        <v>1.6353724268687859</v>
      </c>
      <c r="E727" s="39">
        <f t="shared" si="23"/>
        <v>2.0359882488022261E-2</v>
      </c>
    </row>
    <row r="728" spans="1:5" x14ac:dyDescent="0.35">
      <c r="A728" s="38">
        <v>42013</v>
      </c>
      <c r="B728" s="31">
        <v>8284.5</v>
      </c>
      <c r="C728" s="31">
        <v>341.83554099999998</v>
      </c>
      <c r="D728" s="39">
        <f t="shared" si="22"/>
        <v>0.60598442388699281</v>
      </c>
      <c r="E728" s="39">
        <f t="shared" si="23"/>
        <v>-1.7020816041803612E-3</v>
      </c>
    </row>
    <row r="729" spans="1:5" x14ac:dyDescent="0.35">
      <c r="A729" s="38">
        <v>42016</v>
      </c>
      <c r="B729" s="31">
        <v>8323</v>
      </c>
      <c r="C729" s="31">
        <v>337.95648199999999</v>
      </c>
      <c r="D729" s="39">
        <f t="shared" si="22"/>
        <v>0.4647232784114913</v>
      </c>
      <c r="E729" s="39">
        <f t="shared" si="23"/>
        <v>-1.1347734611363843E-2</v>
      </c>
    </row>
    <row r="730" spans="1:5" x14ac:dyDescent="0.35">
      <c r="A730" s="38">
        <v>42017</v>
      </c>
      <c r="B730" s="31">
        <v>8299.4003909999992</v>
      </c>
      <c r="C730" s="31">
        <v>336.79565400000001</v>
      </c>
      <c r="D730" s="39">
        <f t="shared" si="22"/>
        <v>-0.28354690616365236</v>
      </c>
      <c r="E730" s="39">
        <f t="shared" si="23"/>
        <v>-3.4348446081882843E-3</v>
      </c>
    </row>
    <row r="731" spans="1:5" x14ac:dyDescent="0.35">
      <c r="A731" s="38">
        <v>42018</v>
      </c>
      <c r="B731" s="31">
        <v>8277.5498050000006</v>
      </c>
      <c r="C731" s="31">
        <v>341.18411300000002</v>
      </c>
      <c r="D731" s="39">
        <f t="shared" si="22"/>
        <v>-0.26327909211000083</v>
      </c>
      <c r="E731" s="39">
        <f t="shared" si="23"/>
        <v>1.3030034526514441E-2</v>
      </c>
    </row>
    <row r="732" spans="1:5" x14ac:dyDescent="0.35">
      <c r="A732" s="38">
        <v>42019</v>
      </c>
      <c r="B732" s="31">
        <v>8494.1503909999992</v>
      </c>
      <c r="C732" s="31">
        <v>369.68478399999998</v>
      </c>
      <c r="D732" s="39">
        <f t="shared" si="22"/>
        <v>2.6167234399382591</v>
      </c>
      <c r="E732" s="39">
        <f t="shared" si="23"/>
        <v>8.3534578293802189E-2</v>
      </c>
    </row>
    <row r="733" spans="1:5" x14ac:dyDescent="0.35">
      <c r="A733" s="38">
        <v>42020</v>
      </c>
      <c r="B733" s="31">
        <v>8513.7998050000006</v>
      </c>
      <c r="C733" s="31">
        <v>378.13345299999997</v>
      </c>
      <c r="D733" s="39">
        <f t="shared" si="22"/>
        <v>0.23132877445660643</v>
      </c>
      <c r="E733" s="39">
        <f t="shared" si="23"/>
        <v>2.2853710419415033E-2</v>
      </c>
    </row>
    <row r="734" spans="1:5" x14ac:dyDescent="0.35">
      <c r="A734" s="38">
        <v>42023</v>
      </c>
      <c r="B734" s="31">
        <v>8550.7001949999994</v>
      </c>
      <c r="C734" s="31">
        <v>385.73495500000001</v>
      </c>
      <c r="D734" s="39">
        <f t="shared" si="22"/>
        <v>0.43341857742917506</v>
      </c>
      <c r="E734" s="39">
        <f t="shared" si="23"/>
        <v>2.0102696388515615E-2</v>
      </c>
    </row>
    <row r="735" spans="1:5" x14ac:dyDescent="0.35">
      <c r="A735" s="38">
        <v>42024</v>
      </c>
      <c r="B735" s="31">
        <v>8695.5996090000008</v>
      </c>
      <c r="C735" s="31">
        <v>382.20361300000002</v>
      </c>
      <c r="D735" s="39">
        <f t="shared" si="22"/>
        <v>1.6945912111938028</v>
      </c>
      <c r="E735" s="39">
        <f t="shared" si="23"/>
        <v>-9.1548405303325305E-3</v>
      </c>
    </row>
    <row r="736" spans="1:5" x14ac:dyDescent="0.35">
      <c r="A736" s="38">
        <v>42025</v>
      </c>
      <c r="B736" s="31">
        <v>8729.5</v>
      </c>
      <c r="C736" s="31">
        <v>382.49755900000002</v>
      </c>
      <c r="D736" s="39">
        <f t="shared" si="22"/>
        <v>0.38985685317102337</v>
      </c>
      <c r="E736" s="39">
        <f t="shared" si="23"/>
        <v>7.6908221168491507E-4</v>
      </c>
    </row>
    <row r="737" spans="1:5" x14ac:dyDescent="0.35">
      <c r="A737" s="38">
        <v>42026</v>
      </c>
      <c r="B737" s="31">
        <v>8761.4003909999992</v>
      </c>
      <c r="C737" s="31">
        <v>373.94094799999999</v>
      </c>
      <c r="D737" s="39">
        <f t="shared" si="22"/>
        <v>0.36543205223665981</v>
      </c>
      <c r="E737" s="39">
        <f t="shared" si="23"/>
        <v>-2.2370367597561665E-2</v>
      </c>
    </row>
    <row r="738" spans="1:5" x14ac:dyDescent="0.35">
      <c r="A738" s="38">
        <v>42027</v>
      </c>
      <c r="B738" s="31">
        <v>8835.5996090000008</v>
      </c>
      <c r="C738" s="31">
        <v>376.21850599999999</v>
      </c>
      <c r="D738" s="39">
        <f t="shared" si="22"/>
        <v>0.84688765138757338</v>
      </c>
      <c r="E738" s="39">
        <f t="shared" si="23"/>
        <v>6.0906889501708148E-3</v>
      </c>
    </row>
    <row r="739" spans="1:5" x14ac:dyDescent="0.35">
      <c r="A739" s="38">
        <v>42031</v>
      </c>
      <c r="B739" s="31">
        <v>8910.5</v>
      </c>
      <c r="C739" s="31">
        <v>379.10824600000001</v>
      </c>
      <c r="D739" s="39">
        <f t="shared" si="22"/>
        <v>0.84771146627904204</v>
      </c>
      <c r="E739" s="39">
        <f t="shared" si="23"/>
        <v>7.6810150322589865E-3</v>
      </c>
    </row>
    <row r="740" spans="1:5" x14ac:dyDescent="0.35">
      <c r="A740" s="38">
        <v>42032</v>
      </c>
      <c r="B740" s="31">
        <v>8914.2998050000006</v>
      </c>
      <c r="C740" s="31">
        <v>408.43649299999998</v>
      </c>
      <c r="D740" s="39">
        <f t="shared" si="22"/>
        <v>4.2644127714500428E-2</v>
      </c>
      <c r="E740" s="39">
        <f t="shared" si="23"/>
        <v>7.7361142389923046E-2</v>
      </c>
    </row>
    <row r="741" spans="1:5" x14ac:dyDescent="0.35">
      <c r="A741" s="38">
        <v>42033</v>
      </c>
      <c r="B741" s="31">
        <v>8952.3496090000008</v>
      </c>
      <c r="C741" s="31">
        <v>423.428833</v>
      </c>
      <c r="D741" s="39">
        <f t="shared" si="22"/>
        <v>0.42684007529854695</v>
      </c>
      <c r="E741" s="39">
        <f t="shared" si="23"/>
        <v>3.6706661272796731E-2</v>
      </c>
    </row>
    <row r="742" spans="1:5" x14ac:dyDescent="0.35">
      <c r="A742" s="38">
        <v>42034</v>
      </c>
      <c r="B742" s="31">
        <v>8808.9003909999992</v>
      </c>
      <c r="C742" s="31">
        <v>404.40557899999999</v>
      </c>
      <c r="D742" s="39">
        <f t="shared" si="22"/>
        <v>-1.6023638962422648</v>
      </c>
      <c r="E742" s="39">
        <f t="shared" si="23"/>
        <v>-4.4926685472077919E-2</v>
      </c>
    </row>
    <row r="743" spans="1:5" x14ac:dyDescent="0.35">
      <c r="A743" s="38">
        <v>42037</v>
      </c>
      <c r="B743" s="31">
        <v>8797.4003909999992</v>
      </c>
      <c r="C743" s="31">
        <v>396.77960200000001</v>
      </c>
      <c r="D743" s="39">
        <f t="shared" si="22"/>
        <v>-0.13054977908195536</v>
      </c>
      <c r="E743" s="39">
        <f t="shared" si="23"/>
        <v>-1.885724974135428E-2</v>
      </c>
    </row>
    <row r="744" spans="1:5" x14ac:dyDescent="0.35">
      <c r="A744" s="38">
        <v>42038</v>
      </c>
      <c r="B744" s="31">
        <v>8756.5498050000006</v>
      </c>
      <c r="C744" s="31">
        <v>407.51080300000001</v>
      </c>
      <c r="D744" s="39">
        <f t="shared" si="22"/>
        <v>-0.464348377752478</v>
      </c>
      <c r="E744" s="39">
        <f t="shared" si="23"/>
        <v>2.7045747679337605E-2</v>
      </c>
    </row>
    <row r="745" spans="1:5" x14ac:dyDescent="0.35">
      <c r="A745" s="38">
        <v>42039</v>
      </c>
      <c r="B745" s="31">
        <v>8723.7001949999994</v>
      </c>
      <c r="C745" s="31">
        <v>408.70590199999998</v>
      </c>
      <c r="D745" s="39">
        <f t="shared" si="22"/>
        <v>-0.37514330108924809</v>
      </c>
      <c r="E745" s="39">
        <f t="shared" si="23"/>
        <v>2.9326805355880847E-3</v>
      </c>
    </row>
    <row r="746" spans="1:5" x14ac:dyDescent="0.35">
      <c r="A746" s="38">
        <v>42040</v>
      </c>
      <c r="B746" s="31">
        <v>8711.7001949999994</v>
      </c>
      <c r="C746" s="31">
        <v>402.32888800000001</v>
      </c>
      <c r="D746" s="39">
        <f t="shared" si="22"/>
        <v>-0.13755630904048968</v>
      </c>
      <c r="E746" s="39">
        <f t="shared" si="23"/>
        <v>-1.5602940815863175E-2</v>
      </c>
    </row>
    <row r="747" spans="1:5" x14ac:dyDescent="0.35">
      <c r="A747" s="38">
        <v>42041</v>
      </c>
      <c r="B747" s="31">
        <v>8661.0498050000006</v>
      </c>
      <c r="C747" s="31">
        <v>404.61123700000002</v>
      </c>
      <c r="D747" s="39">
        <f t="shared" si="22"/>
        <v>-0.58140648629149572</v>
      </c>
      <c r="E747" s="39">
        <f t="shared" si="23"/>
        <v>5.6728439544714241E-3</v>
      </c>
    </row>
    <row r="748" spans="1:5" x14ac:dyDescent="0.35">
      <c r="A748" s="38">
        <v>42044</v>
      </c>
      <c r="B748" s="31">
        <v>8526.3496090000008</v>
      </c>
      <c r="C748" s="31">
        <v>395.99108899999999</v>
      </c>
      <c r="D748" s="39">
        <f t="shared" si="22"/>
        <v>-1.5552409815521175</v>
      </c>
      <c r="E748" s="39">
        <f t="shared" si="23"/>
        <v>-2.1304766679033259E-2</v>
      </c>
    </row>
    <row r="749" spans="1:5" x14ac:dyDescent="0.35">
      <c r="A749" s="38">
        <v>42045</v>
      </c>
      <c r="B749" s="31">
        <v>8565.5498050000006</v>
      </c>
      <c r="C749" s="31">
        <v>392.51361100000003</v>
      </c>
      <c r="D749" s="39">
        <f t="shared" si="22"/>
        <v>0.45975356157835656</v>
      </c>
      <c r="E749" s="39">
        <f t="shared" si="23"/>
        <v>-8.781707711609547E-3</v>
      </c>
    </row>
    <row r="750" spans="1:5" x14ac:dyDescent="0.35">
      <c r="A750" s="38">
        <v>42046</v>
      </c>
      <c r="B750" s="31">
        <v>8627.4003909999992</v>
      </c>
      <c r="C750" s="31">
        <v>392.20010400000001</v>
      </c>
      <c r="D750" s="39">
        <f t="shared" si="22"/>
        <v>0.72208541667569759</v>
      </c>
      <c r="E750" s="39">
        <f t="shared" si="23"/>
        <v>-7.9871625139647838E-4</v>
      </c>
    </row>
    <row r="751" spans="1:5" x14ac:dyDescent="0.35">
      <c r="A751" s="38">
        <v>42047</v>
      </c>
      <c r="B751" s="31">
        <v>8711.5498050000006</v>
      </c>
      <c r="C751" s="31">
        <v>402.83337399999999</v>
      </c>
      <c r="D751" s="39">
        <f t="shared" si="22"/>
        <v>0.97537392709610427</v>
      </c>
      <c r="E751" s="39">
        <f t="shared" si="23"/>
        <v>2.7111849006546875E-2</v>
      </c>
    </row>
    <row r="752" spans="1:5" x14ac:dyDescent="0.35">
      <c r="A752" s="38">
        <v>42048</v>
      </c>
      <c r="B752" s="31">
        <v>8805.5</v>
      </c>
      <c r="C752" s="31">
        <v>404.19494600000002</v>
      </c>
      <c r="D752" s="39">
        <f t="shared" si="22"/>
        <v>1.0784555802697318</v>
      </c>
      <c r="E752" s="39">
        <f t="shared" si="23"/>
        <v>3.3799880741758595E-3</v>
      </c>
    </row>
    <row r="753" spans="1:5" x14ac:dyDescent="0.35">
      <c r="A753" s="38">
        <v>42051</v>
      </c>
      <c r="B753" s="31">
        <v>8809.3496090000008</v>
      </c>
      <c r="C753" s="31">
        <v>409.89117399999998</v>
      </c>
      <c r="D753" s="39">
        <f t="shared" si="22"/>
        <v>4.3718232922614078E-2</v>
      </c>
      <c r="E753" s="39">
        <f t="shared" si="23"/>
        <v>1.409277393587193E-2</v>
      </c>
    </row>
    <row r="754" spans="1:5" x14ac:dyDescent="0.35">
      <c r="A754" s="38">
        <v>42053</v>
      </c>
      <c r="B754" s="31">
        <v>8869.0996090000008</v>
      </c>
      <c r="C754" s="31">
        <v>421.82720899999998</v>
      </c>
      <c r="D754" s="39">
        <f t="shared" si="22"/>
        <v>0.6782566551673338</v>
      </c>
      <c r="E754" s="39">
        <f t="shared" si="23"/>
        <v>2.9120009790696309E-2</v>
      </c>
    </row>
    <row r="755" spans="1:5" x14ac:dyDescent="0.35">
      <c r="A755" s="38">
        <v>42054</v>
      </c>
      <c r="B755" s="31">
        <v>8895.2998050000006</v>
      </c>
      <c r="C755" s="31">
        <v>423.07617199999999</v>
      </c>
      <c r="D755" s="39">
        <f t="shared" si="22"/>
        <v>0.29540987422683684</v>
      </c>
      <c r="E755" s="39">
        <f t="shared" si="23"/>
        <v>2.9608402998963575E-3</v>
      </c>
    </row>
    <row r="756" spans="1:5" x14ac:dyDescent="0.35">
      <c r="A756" s="38">
        <v>42055</v>
      </c>
      <c r="B756" s="31">
        <v>8833.5996090000008</v>
      </c>
      <c r="C756" s="31">
        <v>422.140717</v>
      </c>
      <c r="D756" s="39">
        <f t="shared" si="22"/>
        <v>-0.69362694178467632</v>
      </c>
      <c r="E756" s="39">
        <f t="shared" si="23"/>
        <v>-2.2110793798143526E-3</v>
      </c>
    </row>
    <row r="757" spans="1:5" x14ac:dyDescent="0.35">
      <c r="A757" s="38">
        <v>42058</v>
      </c>
      <c r="B757" s="31">
        <v>8754.9501949999994</v>
      </c>
      <c r="C757" s="31">
        <v>410.55725100000001</v>
      </c>
      <c r="D757" s="39">
        <f t="shared" si="22"/>
        <v>-0.89034388563265177</v>
      </c>
      <c r="E757" s="39">
        <f t="shared" si="23"/>
        <v>-2.743982168391491E-2</v>
      </c>
    </row>
    <row r="758" spans="1:5" x14ac:dyDescent="0.35">
      <c r="A758" s="38">
        <v>42059</v>
      </c>
      <c r="B758" s="31">
        <v>8762.0996090000008</v>
      </c>
      <c r="C758" s="31">
        <v>407.75082400000002</v>
      </c>
      <c r="D758" s="39">
        <f t="shared" si="22"/>
        <v>8.1661389736796139E-2</v>
      </c>
      <c r="E758" s="39">
        <f t="shared" si="23"/>
        <v>-6.8356532326839482E-3</v>
      </c>
    </row>
    <row r="759" spans="1:5" x14ac:dyDescent="0.35">
      <c r="A759" s="38">
        <v>42060</v>
      </c>
      <c r="B759" s="31">
        <v>8767.25</v>
      </c>
      <c r="C759" s="31">
        <v>403.61700400000001</v>
      </c>
      <c r="D759" s="39">
        <f t="shared" si="22"/>
        <v>5.8780329257030903E-2</v>
      </c>
      <c r="E759" s="39">
        <f t="shared" si="23"/>
        <v>-1.0138103362851853E-2</v>
      </c>
    </row>
    <row r="760" spans="1:5" x14ac:dyDescent="0.35">
      <c r="A760" s="38">
        <v>42061</v>
      </c>
      <c r="B760" s="31">
        <v>8683.8496090000008</v>
      </c>
      <c r="C760" s="31">
        <v>399.81143200000002</v>
      </c>
      <c r="D760" s="39">
        <f t="shared" si="22"/>
        <v>-0.95127196099117994</v>
      </c>
      <c r="E760" s="39">
        <f t="shared" si="23"/>
        <v>-9.4286711468676964E-3</v>
      </c>
    </row>
    <row r="761" spans="1:5" x14ac:dyDescent="0.35">
      <c r="A761" s="38">
        <v>42062</v>
      </c>
      <c r="B761" s="31">
        <v>8844.5996090000008</v>
      </c>
      <c r="C761" s="31">
        <v>401.31503300000003</v>
      </c>
      <c r="D761" s="39">
        <f t="shared" si="22"/>
        <v>1.8511375396621055</v>
      </c>
      <c r="E761" s="39">
        <f t="shared" si="23"/>
        <v>3.7607754047413113E-3</v>
      </c>
    </row>
    <row r="762" spans="1:5" x14ac:dyDescent="0.35">
      <c r="A762" s="38">
        <v>42066</v>
      </c>
      <c r="B762" s="31">
        <v>8996.25</v>
      </c>
      <c r="C762" s="31">
        <v>428.20425399999999</v>
      </c>
      <c r="D762" s="39">
        <f t="shared" si="22"/>
        <v>1.714610018589019</v>
      </c>
      <c r="E762" s="39">
        <f t="shared" si="23"/>
        <v>6.7002775348313365E-2</v>
      </c>
    </row>
    <row r="763" spans="1:5" x14ac:dyDescent="0.35">
      <c r="A763" s="38">
        <v>42067</v>
      </c>
      <c r="B763" s="31">
        <v>8922.6503909999992</v>
      </c>
      <c r="C763" s="31">
        <v>424.14389</v>
      </c>
      <c r="D763" s="39">
        <f t="shared" si="22"/>
        <v>-0.81811431429763271</v>
      </c>
      <c r="E763" s="39">
        <f t="shared" si="23"/>
        <v>-9.4823065442969489E-3</v>
      </c>
    </row>
    <row r="764" spans="1:5" x14ac:dyDescent="0.35">
      <c r="A764" s="38">
        <v>42068</v>
      </c>
      <c r="B764" s="31">
        <v>8937.75</v>
      </c>
      <c r="C764" s="31">
        <v>422.48355099999998</v>
      </c>
      <c r="D764" s="39">
        <f t="shared" si="22"/>
        <v>0.1692278452961834</v>
      </c>
      <c r="E764" s="39">
        <f t="shared" si="23"/>
        <v>-3.9145654084514142E-3</v>
      </c>
    </row>
    <row r="765" spans="1:5" x14ac:dyDescent="0.35">
      <c r="A765" s="38">
        <v>42072</v>
      </c>
      <c r="B765" s="31">
        <v>8756.75</v>
      </c>
      <c r="C765" s="31">
        <v>425.31451399999997</v>
      </c>
      <c r="D765" s="39">
        <f t="shared" si="22"/>
        <v>-2.0251181785124892</v>
      </c>
      <c r="E765" s="39">
        <f t="shared" si="23"/>
        <v>6.7007650198433336E-3</v>
      </c>
    </row>
    <row r="766" spans="1:5" x14ac:dyDescent="0.35">
      <c r="A766" s="38">
        <v>42073</v>
      </c>
      <c r="B766" s="31">
        <v>8712.0498050000006</v>
      </c>
      <c r="C766" s="31">
        <v>412.87881499999997</v>
      </c>
      <c r="D766" s="39">
        <f t="shared" si="22"/>
        <v>-0.51046558369257355</v>
      </c>
      <c r="E766" s="39">
        <f t="shared" si="23"/>
        <v>-2.9238830537534868E-2</v>
      </c>
    </row>
    <row r="767" spans="1:5" x14ac:dyDescent="0.35">
      <c r="A767" s="38">
        <v>42074</v>
      </c>
      <c r="B767" s="31">
        <v>8699.9501949999994</v>
      </c>
      <c r="C767" s="31">
        <v>409.70507800000001</v>
      </c>
      <c r="D767" s="39">
        <f t="shared" si="22"/>
        <v>-0.13888361833120996</v>
      </c>
      <c r="E767" s="39">
        <f t="shared" si="23"/>
        <v>-7.6868487427720414E-3</v>
      </c>
    </row>
    <row r="768" spans="1:5" x14ac:dyDescent="0.35">
      <c r="A768" s="38">
        <v>42075</v>
      </c>
      <c r="B768" s="31">
        <v>8776</v>
      </c>
      <c r="C768" s="31">
        <v>404.826752</v>
      </c>
      <c r="D768" s="39">
        <f t="shared" si="22"/>
        <v>0.87414069385946136</v>
      </c>
      <c r="E768" s="39">
        <f t="shared" si="23"/>
        <v>-1.1906921007212938E-2</v>
      </c>
    </row>
    <row r="769" spans="1:5" x14ac:dyDescent="0.35">
      <c r="A769" s="38">
        <v>42076</v>
      </c>
      <c r="B769" s="31">
        <v>8647.75</v>
      </c>
      <c r="C769" s="31">
        <v>405.49295000000001</v>
      </c>
      <c r="D769" s="39">
        <f t="shared" si="22"/>
        <v>-1.4613719234275295</v>
      </c>
      <c r="E769" s="39">
        <f t="shared" si="23"/>
        <v>1.6456372922706661E-3</v>
      </c>
    </row>
    <row r="770" spans="1:5" x14ac:dyDescent="0.35">
      <c r="A770" s="38">
        <v>42079</v>
      </c>
      <c r="B770" s="31">
        <v>8633.1503909999992</v>
      </c>
      <c r="C770" s="31">
        <v>402.36810300000002</v>
      </c>
      <c r="D770" s="39">
        <f t="shared" si="22"/>
        <v>-0.16882552108930973</v>
      </c>
      <c r="E770" s="39">
        <f t="shared" si="23"/>
        <v>-7.7062918109919998E-3</v>
      </c>
    </row>
    <row r="771" spans="1:5" x14ac:dyDescent="0.35">
      <c r="A771" s="38">
        <v>42080</v>
      </c>
      <c r="B771" s="31">
        <v>8723.2998050000006</v>
      </c>
      <c r="C771" s="31">
        <v>392.32754499999999</v>
      </c>
      <c r="D771" s="39">
        <f t="shared" si="22"/>
        <v>1.0442238339086678</v>
      </c>
      <c r="E771" s="39">
        <f t="shared" si="23"/>
        <v>-2.4953662890122363E-2</v>
      </c>
    </row>
    <row r="772" spans="1:5" x14ac:dyDescent="0.35">
      <c r="A772" s="38">
        <v>42081</v>
      </c>
      <c r="B772" s="31">
        <v>8685.9003909999992</v>
      </c>
      <c r="C772" s="31">
        <v>395.14868200000001</v>
      </c>
      <c r="D772" s="39">
        <f t="shared" ref="D772:D835" si="24">((B772-B771)/B771)*100</f>
        <v>-0.42873012318761339</v>
      </c>
      <c r="E772" s="39">
        <f t="shared" ref="E772:E835" si="25">((C772-C771)/C771)</f>
        <v>7.1907696412191035E-3</v>
      </c>
    </row>
    <row r="773" spans="1:5" x14ac:dyDescent="0.35">
      <c r="A773" s="38">
        <v>42082</v>
      </c>
      <c r="B773" s="31">
        <v>8634.6503909999992</v>
      </c>
      <c r="C773" s="31">
        <v>396.53472900000003</v>
      </c>
      <c r="D773" s="39">
        <f t="shared" si="24"/>
        <v>-0.59003669962763228</v>
      </c>
      <c r="E773" s="39">
        <f t="shared" si="25"/>
        <v>3.5076594283060753E-3</v>
      </c>
    </row>
    <row r="774" spans="1:5" x14ac:dyDescent="0.35">
      <c r="A774" s="38">
        <v>42083</v>
      </c>
      <c r="B774" s="31">
        <v>8570.9003909999992</v>
      </c>
      <c r="C774" s="31">
        <v>395.30538899999999</v>
      </c>
      <c r="D774" s="39">
        <f t="shared" si="24"/>
        <v>-0.738304356438651</v>
      </c>
      <c r="E774" s="39">
        <f t="shared" si="25"/>
        <v>-3.1002076491515474E-3</v>
      </c>
    </row>
    <row r="775" spans="1:5" x14ac:dyDescent="0.35">
      <c r="A775" s="38">
        <v>42086</v>
      </c>
      <c r="B775" s="31">
        <v>8550.9003909999992</v>
      </c>
      <c r="C775" s="31">
        <v>393.83605999999997</v>
      </c>
      <c r="D775" s="39">
        <f t="shared" si="24"/>
        <v>-0.23334771246439051</v>
      </c>
      <c r="E775" s="39">
        <f t="shared" si="25"/>
        <v>-3.7169465453455179E-3</v>
      </c>
    </row>
    <row r="776" spans="1:5" x14ac:dyDescent="0.35">
      <c r="A776" s="38">
        <v>42087</v>
      </c>
      <c r="B776" s="31">
        <v>8542.9501949999994</v>
      </c>
      <c r="C776" s="31">
        <v>391.14218099999999</v>
      </c>
      <c r="D776" s="39">
        <f t="shared" si="24"/>
        <v>-9.2974957448545711E-2</v>
      </c>
      <c r="E776" s="39">
        <f t="shared" si="25"/>
        <v>-6.8401024527819558E-3</v>
      </c>
    </row>
    <row r="777" spans="1:5" x14ac:dyDescent="0.35">
      <c r="A777" s="38">
        <v>42088</v>
      </c>
      <c r="B777" s="31">
        <v>8530.7998050000006</v>
      </c>
      <c r="C777" s="31">
        <v>388.69821200000001</v>
      </c>
      <c r="D777" s="39">
        <f t="shared" si="24"/>
        <v>-0.14222709629174984</v>
      </c>
      <c r="E777" s="39">
        <f t="shared" si="25"/>
        <v>-6.2482880106453703E-3</v>
      </c>
    </row>
    <row r="778" spans="1:5" x14ac:dyDescent="0.35">
      <c r="A778" s="38">
        <v>42089</v>
      </c>
      <c r="B778" s="31">
        <v>8342.1503909999992</v>
      </c>
      <c r="C778" s="31">
        <v>386.75375400000001</v>
      </c>
      <c r="D778" s="39">
        <f t="shared" si="24"/>
        <v>-2.2113918778100001</v>
      </c>
      <c r="E778" s="39">
        <f t="shared" si="25"/>
        <v>-5.0024876368610551E-3</v>
      </c>
    </row>
    <row r="779" spans="1:5" x14ac:dyDescent="0.35">
      <c r="A779" s="38">
        <v>42090</v>
      </c>
      <c r="B779" s="31">
        <v>8341.4003909999992</v>
      </c>
      <c r="C779" s="31">
        <v>387.57162499999998</v>
      </c>
      <c r="D779" s="39">
        <f t="shared" si="24"/>
        <v>-8.9904876422408301E-3</v>
      </c>
      <c r="E779" s="39">
        <f t="shared" si="25"/>
        <v>2.1147073339072703E-3</v>
      </c>
    </row>
    <row r="780" spans="1:5" x14ac:dyDescent="0.35">
      <c r="A780" s="38">
        <v>42093</v>
      </c>
      <c r="B780" s="31">
        <v>8492.2998050000006</v>
      </c>
      <c r="C780" s="31">
        <v>388.07128899999998</v>
      </c>
      <c r="D780" s="39">
        <f t="shared" si="24"/>
        <v>1.8090417307244371</v>
      </c>
      <c r="E780" s="39">
        <f t="shared" si="25"/>
        <v>1.2892171866296859E-3</v>
      </c>
    </row>
    <row r="781" spans="1:5" x14ac:dyDescent="0.35">
      <c r="A781" s="38">
        <v>42094</v>
      </c>
      <c r="B781" s="31">
        <v>8491</v>
      </c>
      <c r="C781" s="31">
        <v>391.79363999999998</v>
      </c>
      <c r="D781" s="39">
        <f t="shared" si="24"/>
        <v>-1.5305689034144509E-2</v>
      </c>
      <c r="E781" s="39">
        <f t="shared" si="25"/>
        <v>9.5919257762972603E-3</v>
      </c>
    </row>
    <row r="782" spans="1:5" x14ac:dyDescent="0.35">
      <c r="A782" s="38">
        <v>42095</v>
      </c>
      <c r="B782" s="31">
        <v>8586.25</v>
      </c>
      <c r="C782" s="31">
        <v>402.45135499999998</v>
      </c>
      <c r="D782" s="39">
        <f t="shared" si="24"/>
        <v>1.1217759981156519</v>
      </c>
      <c r="E782" s="39">
        <f t="shared" si="25"/>
        <v>2.7202368573415323E-2</v>
      </c>
    </row>
    <row r="783" spans="1:5" x14ac:dyDescent="0.35">
      <c r="A783" s="38">
        <v>42100</v>
      </c>
      <c r="B783" s="31">
        <v>8659.9003909999992</v>
      </c>
      <c r="C783" s="31">
        <v>405.54681399999998</v>
      </c>
      <c r="D783" s="39">
        <f t="shared" si="24"/>
        <v>0.85777133207161693</v>
      </c>
      <c r="E783" s="39">
        <f t="shared" si="25"/>
        <v>7.6915109404961639E-3</v>
      </c>
    </row>
    <row r="784" spans="1:5" x14ac:dyDescent="0.35">
      <c r="A784" s="38">
        <v>42101</v>
      </c>
      <c r="B784" s="31">
        <v>8660.2998050000006</v>
      </c>
      <c r="C784" s="31">
        <v>415.42083700000001</v>
      </c>
      <c r="D784" s="39">
        <f t="shared" si="24"/>
        <v>4.6122239514029889E-3</v>
      </c>
      <c r="E784" s="39">
        <f t="shared" si="25"/>
        <v>2.4347430824595315E-2</v>
      </c>
    </row>
    <row r="785" spans="1:5" x14ac:dyDescent="0.35">
      <c r="A785" s="38">
        <v>42102</v>
      </c>
      <c r="B785" s="31">
        <v>8714.4003909999992</v>
      </c>
      <c r="C785" s="31">
        <v>425.25079299999999</v>
      </c>
      <c r="D785" s="39">
        <f t="shared" si="24"/>
        <v>0.62469645645251026</v>
      </c>
      <c r="E785" s="39">
        <f t="shared" si="25"/>
        <v>2.3662645501819114E-2</v>
      </c>
    </row>
    <row r="786" spans="1:5" x14ac:dyDescent="0.35">
      <c r="A786" s="38">
        <v>42103</v>
      </c>
      <c r="B786" s="31">
        <v>8778.2998050000006</v>
      </c>
      <c r="C786" s="31">
        <v>439.74847399999999</v>
      </c>
      <c r="D786" s="39">
        <f t="shared" si="24"/>
        <v>0.73326231447885915</v>
      </c>
      <c r="E786" s="39">
        <f t="shared" si="25"/>
        <v>3.4092072815958274E-2</v>
      </c>
    </row>
    <row r="787" spans="1:5" x14ac:dyDescent="0.35">
      <c r="A787" s="38">
        <v>42104</v>
      </c>
      <c r="B787" s="31">
        <v>8780.3496090000008</v>
      </c>
      <c r="C787" s="31">
        <v>441.26190200000002</v>
      </c>
      <c r="D787" s="39">
        <f t="shared" si="24"/>
        <v>2.3350808761768212E-2</v>
      </c>
      <c r="E787" s="39">
        <f t="shared" si="25"/>
        <v>3.4415764680971539E-3</v>
      </c>
    </row>
    <row r="788" spans="1:5" x14ac:dyDescent="0.35">
      <c r="A788" s="38">
        <v>42107</v>
      </c>
      <c r="B788" s="31">
        <v>8834</v>
      </c>
      <c r="C788" s="31">
        <v>442.97125199999999</v>
      </c>
      <c r="D788" s="39">
        <f t="shared" si="24"/>
        <v>0.61102795889820483</v>
      </c>
      <c r="E788" s="39">
        <f t="shared" si="25"/>
        <v>3.8737765310180167E-3</v>
      </c>
    </row>
    <row r="789" spans="1:5" x14ac:dyDescent="0.35">
      <c r="A789" s="38">
        <v>42110</v>
      </c>
      <c r="B789" s="31">
        <v>8706.7001949999994</v>
      </c>
      <c r="C789" s="31">
        <v>436.49627700000002</v>
      </c>
      <c r="D789" s="39">
        <f t="shared" si="24"/>
        <v>-1.4410211116142242</v>
      </c>
      <c r="E789" s="39">
        <f t="shared" si="25"/>
        <v>-1.4617144951880472E-2</v>
      </c>
    </row>
    <row r="790" spans="1:5" x14ac:dyDescent="0.35">
      <c r="A790" s="38">
        <v>42111</v>
      </c>
      <c r="B790" s="31">
        <v>8606</v>
      </c>
      <c r="C790" s="31">
        <v>449.127838</v>
      </c>
      <c r="D790" s="39">
        <f t="shared" si="24"/>
        <v>-1.156582778143993</v>
      </c>
      <c r="E790" s="39">
        <f t="shared" si="25"/>
        <v>2.8938530900688476E-2</v>
      </c>
    </row>
    <row r="791" spans="1:5" x14ac:dyDescent="0.35">
      <c r="A791" s="38">
        <v>42114</v>
      </c>
      <c r="B791" s="31">
        <v>8448.0996090000008</v>
      </c>
      <c r="C791" s="31">
        <v>443.69122299999998</v>
      </c>
      <c r="D791" s="39">
        <f t="shared" si="24"/>
        <v>-1.8347709853590428</v>
      </c>
      <c r="E791" s="39">
        <f t="shared" si="25"/>
        <v>-1.2104827490118788E-2</v>
      </c>
    </row>
    <row r="792" spans="1:5" x14ac:dyDescent="0.35">
      <c r="A792" s="38">
        <v>42115</v>
      </c>
      <c r="B792" s="31">
        <v>8377.75</v>
      </c>
      <c r="C792" s="31">
        <v>446.51242100000002</v>
      </c>
      <c r="D792" s="39">
        <f t="shared" si="24"/>
        <v>-0.83272703040877194</v>
      </c>
      <c r="E792" s="39">
        <f t="shared" si="25"/>
        <v>6.3584715084617259E-3</v>
      </c>
    </row>
    <row r="793" spans="1:5" x14ac:dyDescent="0.35">
      <c r="A793" s="38">
        <v>42116</v>
      </c>
      <c r="B793" s="31">
        <v>8429.7001949999994</v>
      </c>
      <c r="C793" s="31">
        <v>428.40505999999999</v>
      </c>
      <c r="D793" s="39">
        <f t="shared" si="24"/>
        <v>0.62009722180775795</v>
      </c>
      <c r="E793" s="39">
        <f t="shared" si="25"/>
        <v>-4.0552871876323518E-2</v>
      </c>
    </row>
    <row r="794" spans="1:5" x14ac:dyDescent="0.35">
      <c r="A794" s="38">
        <v>42117</v>
      </c>
      <c r="B794" s="31">
        <v>8398.2998050000006</v>
      </c>
      <c r="C794" s="31">
        <v>419.24606299999999</v>
      </c>
      <c r="D794" s="39">
        <f t="shared" si="24"/>
        <v>-0.37249711464974444</v>
      </c>
      <c r="E794" s="39">
        <f t="shared" si="25"/>
        <v>-2.1379292298741755E-2</v>
      </c>
    </row>
    <row r="795" spans="1:5" x14ac:dyDescent="0.35">
      <c r="A795" s="38">
        <v>42118</v>
      </c>
      <c r="B795" s="31">
        <v>8305.25</v>
      </c>
      <c r="C795" s="31">
        <v>418.73181199999999</v>
      </c>
      <c r="D795" s="39">
        <f t="shared" si="24"/>
        <v>-1.1079600295360086</v>
      </c>
      <c r="E795" s="39">
        <f t="shared" si="25"/>
        <v>-1.2266090140958619E-3</v>
      </c>
    </row>
    <row r="796" spans="1:5" x14ac:dyDescent="0.35">
      <c r="A796" s="38">
        <v>42121</v>
      </c>
      <c r="B796" s="31">
        <v>8213.7998050000006</v>
      </c>
      <c r="C796" s="31">
        <v>405.532104</v>
      </c>
      <c r="D796" s="39">
        <f t="shared" si="24"/>
        <v>-1.1011130911170577</v>
      </c>
      <c r="E796" s="39">
        <f t="shared" si="25"/>
        <v>-3.152305991979417E-2</v>
      </c>
    </row>
    <row r="797" spans="1:5" x14ac:dyDescent="0.35">
      <c r="A797" s="38">
        <v>42122</v>
      </c>
      <c r="B797" s="31">
        <v>8285.5996090000008</v>
      </c>
      <c r="C797" s="31">
        <v>391.35772700000001</v>
      </c>
      <c r="D797" s="39">
        <f t="shared" si="24"/>
        <v>0.87413627924427129</v>
      </c>
      <c r="E797" s="39">
        <f t="shared" si="25"/>
        <v>-3.4952539787084264E-2</v>
      </c>
    </row>
    <row r="798" spans="1:5" x14ac:dyDescent="0.35">
      <c r="A798" s="38">
        <v>42123</v>
      </c>
      <c r="B798" s="31">
        <v>8239.75</v>
      </c>
      <c r="C798" s="31">
        <v>392.59201000000002</v>
      </c>
      <c r="D798" s="39">
        <f t="shared" si="24"/>
        <v>-0.55336500873392347</v>
      </c>
      <c r="E798" s="39">
        <f t="shared" si="25"/>
        <v>3.1538485504337696E-3</v>
      </c>
    </row>
    <row r="799" spans="1:5" x14ac:dyDescent="0.35">
      <c r="A799" s="38">
        <v>42124</v>
      </c>
      <c r="B799" s="31">
        <v>8181.5</v>
      </c>
      <c r="C799" s="31">
        <v>390.79937699999999</v>
      </c>
      <c r="D799" s="39">
        <f t="shared" si="24"/>
        <v>-0.70693892411784343</v>
      </c>
      <c r="E799" s="39">
        <f t="shared" si="25"/>
        <v>-4.5661474363679058E-3</v>
      </c>
    </row>
    <row r="800" spans="1:5" x14ac:dyDescent="0.35">
      <c r="A800" s="38">
        <v>42128</v>
      </c>
      <c r="B800" s="31">
        <v>8331.9501949999994</v>
      </c>
      <c r="C800" s="31">
        <v>396.167419</v>
      </c>
      <c r="D800" s="39">
        <f t="shared" si="24"/>
        <v>1.8389072297255935</v>
      </c>
      <c r="E800" s="39">
        <f t="shared" si="25"/>
        <v>1.3736055674418341E-2</v>
      </c>
    </row>
    <row r="801" spans="1:5" x14ac:dyDescent="0.35">
      <c r="A801" s="38">
        <v>42129</v>
      </c>
      <c r="B801" s="31">
        <v>8324.7998050000006</v>
      </c>
      <c r="C801" s="31">
        <v>410.69931000000003</v>
      </c>
      <c r="D801" s="39">
        <f t="shared" si="24"/>
        <v>-8.581892393319665E-2</v>
      </c>
      <c r="E801" s="39">
        <f t="shared" si="25"/>
        <v>3.6681186546539381E-2</v>
      </c>
    </row>
    <row r="802" spans="1:5" x14ac:dyDescent="0.35">
      <c r="A802" s="38">
        <v>42130</v>
      </c>
      <c r="B802" s="31">
        <v>8097</v>
      </c>
      <c r="C802" s="31">
        <v>420.25012199999998</v>
      </c>
      <c r="D802" s="39">
        <f t="shared" si="24"/>
        <v>-2.7363997974243244</v>
      </c>
      <c r="E802" s="39">
        <f t="shared" si="25"/>
        <v>2.3254998894446523E-2</v>
      </c>
    </row>
    <row r="803" spans="1:5" x14ac:dyDescent="0.35">
      <c r="A803" s="38">
        <v>42131</v>
      </c>
      <c r="B803" s="31">
        <v>8057.2998049999997</v>
      </c>
      <c r="C803" s="31">
        <v>419.784851</v>
      </c>
      <c r="D803" s="39">
        <f t="shared" si="24"/>
        <v>-0.4903074595529251</v>
      </c>
      <c r="E803" s="39">
        <f t="shared" si="25"/>
        <v>-1.1071287684241836E-3</v>
      </c>
    </row>
    <row r="804" spans="1:5" x14ac:dyDescent="0.35">
      <c r="A804" s="38">
        <v>42132</v>
      </c>
      <c r="B804" s="31">
        <v>8191.5</v>
      </c>
      <c r="C804" s="31">
        <v>409.51400799999999</v>
      </c>
      <c r="D804" s="39">
        <f t="shared" si="24"/>
        <v>1.665572812826472</v>
      </c>
      <c r="E804" s="39">
        <f t="shared" si="25"/>
        <v>-2.4466921508799311E-2</v>
      </c>
    </row>
    <row r="805" spans="1:5" x14ac:dyDescent="0.35">
      <c r="A805" s="38">
        <v>42135</v>
      </c>
      <c r="B805" s="31">
        <v>8325.25</v>
      </c>
      <c r="C805" s="31">
        <v>425.56918300000001</v>
      </c>
      <c r="D805" s="39">
        <f t="shared" si="24"/>
        <v>1.6327900872856009</v>
      </c>
      <c r="E805" s="39">
        <f t="shared" si="25"/>
        <v>3.9205435434091475E-2</v>
      </c>
    </row>
    <row r="806" spans="1:5" x14ac:dyDescent="0.35">
      <c r="A806" s="38">
        <v>42136</v>
      </c>
      <c r="B806" s="31">
        <v>8126.9501950000003</v>
      </c>
      <c r="C806" s="31">
        <v>425.82879600000001</v>
      </c>
      <c r="D806" s="39">
        <f t="shared" si="24"/>
        <v>-2.3819081108675375</v>
      </c>
      <c r="E806" s="39">
        <f t="shared" si="25"/>
        <v>6.1003712291827681E-4</v>
      </c>
    </row>
    <row r="807" spans="1:5" x14ac:dyDescent="0.35">
      <c r="A807" s="38">
        <v>42137</v>
      </c>
      <c r="B807" s="31">
        <v>8235.4501949999994</v>
      </c>
      <c r="C807" s="31">
        <v>425.28024299999998</v>
      </c>
      <c r="D807" s="39">
        <f t="shared" si="24"/>
        <v>1.3350641679427577</v>
      </c>
      <c r="E807" s="39">
        <f t="shared" si="25"/>
        <v>-1.2882008101679123E-3</v>
      </c>
    </row>
    <row r="808" spans="1:5" x14ac:dyDescent="0.35">
      <c r="A808" s="38">
        <v>42138</v>
      </c>
      <c r="B808" s="31">
        <v>8224.2001949999994</v>
      </c>
      <c r="C808" s="31">
        <v>423.86962899999997</v>
      </c>
      <c r="D808" s="39">
        <f t="shared" si="24"/>
        <v>-0.13660455389348633</v>
      </c>
      <c r="E808" s="39">
        <f t="shared" si="25"/>
        <v>-3.3169046134127835E-3</v>
      </c>
    </row>
    <row r="809" spans="1:5" x14ac:dyDescent="0.35">
      <c r="A809" s="38">
        <v>42139</v>
      </c>
      <c r="B809" s="31">
        <v>8262.3496090000008</v>
      </c>
      <c r="C809" s="31">
        <v>429.51196299999998</v>
      </c>
      <c r="D809" s="39">
        <f t="shared" si="24"/>
        <v>0.46386776945428365</v>
      </c>
      <c r="E809" s="39">
        <f t="shared" si="25"/>
        <v>1.3311484508365203E-2</v>
      </c>
    </row>
    <row r="810" spans="1:5" x14ac:dyDescent="0.35">
      <c r="A810" s="38">
        <v>42142</v>
      </c>
      <c r="B810" s="31">
        <v>8373.6503909999992</v>
      </c>
      <c r="C810" s="31">
        <v>439.22933999999998</v>
      </c>
      <c r="D810" s="39">
        <f t="shared" si="24"/>
        <v>1.3470839079329306</v>
      </c>
      <c r="E810" s="39">
        <f t="shared" si="25"/>
        <v>2.2624228978693196E-2</v>
      </c>
    </row>
    <row r="811" spans="1:5" x14ac:dyDescent="0.35">
      <c r="A811" s="38">
        <v>42143</v>
      </c>
      <c r="B811" s="31">
        <v>8365.6503909999992</v>
      </c>
      <c r="C811" s="31">
        <v>436.94198599999999</v>
      </c>
      <c r="D811" s="39">
        <f t="shared" si="24"/>
        <v>-9.5537783719731137E-2</v>
      </c>
      <c r="E811" s="39">
        <f t="shared" si="25"/>
        <v>-5.207653022450626E-3</v>
      </c>
    </row>
    <row r="812" spans="1:5" x14ac:dyDescent="0.35">
      <c r="A812" s="38">
        <v>42144</v>
      </c>
      <c r="B812" s="31">
        <v>8423.25</v>
      </c>
      <c r="C812" s="31">
        <v>438.999054</v>
      </c>
      <c r="D812" s="39">
        <f t="shared" si="24"/>
        <v>0.68852517506550415</v>
      </c>
      <c r="E812" s="39">
        <f t="shared" si="25"/>
        <v>4.7078744224868683E-3</v>
      </c>
    </row>
    <row r="813" spans="1:5" x14ac:dyDescent="0.35">
      <c r="A813" s="38">
        <v>42145</v>
      </c>
      <c r="B813" s="31">
        <v>8421</v>
      </c>
      <c r="C813" s="31">
        <v>440.68392899999998</v>
      </c>
      <c r="D813" s="39">
        <f t="shared" si="24"/>
        <v>-2.6711779894933663E-2</v>
      </c>
      <c r="E813" s="39">
        <f t="shared" si="25"/>
        <v>3.8379923251496955E-3</v>
      </c>
    </row>
    <row r="814" spans="1:5" x14ac:dyDescent="0.35">
      <c r="A814" s="38">
        <v>42146</v>
      </c>
      <c r="B814" s="31">
        <v>8458.9501949999994</v>
      </c>
      <c r="C814" s="31">
        <v>448.34909099999999</v>
      </c>
      <c r="D814" s="39">
        <f t="shared" si="24"/>
        <v>0.45066138225863239</v>
      </c>
      <c r="E814" s="39">
        <f t="shared" si="25"/>
        <v>1.7393786102873766E-2</v>
      </c>
    </row>
    <row r="815" spans="1:5" x14ac:dyDescent="0.35">
      <c r="A815" s="38">
        <v>42149</v>
      </c>
      <c r="B815" s="31">
        <v>8370.25</v>
      </c>
      <c r="C815" s="31">
        <v>441.492096</v>
      </c>
      <c r="D815" s="39">
        <f t="shared" si="24"/>
        <v>-1.048595782635406</v>
      </c>
      <c r="E815" s="39">
        <f t="shared" si="25"/>
        <v>-1.5293875102336237E-2</v>
      </c>
    </row>
    <row r="816" spans="1:5" x14ac:dyDescent="0.35">
      <c r="A816" s="38">
        <v>42150</v>
      </c>
      <c r="B816" s="31">
        <v>8339.3496090000008</v>
      </c>
      <c r="C816" s="31">
        <v>441.13458300000002</v>
      </c>
      <c r="D816" s="39">
        <f t="shared" si="24"/>
        <v>-0.36916927212447914</v>
      </c>
      <c r="E816" s="39">
        <f t="shared" si="25"/>
        <v>-8.097834666557272E-4</v>
      </c>
    </row>
    <row r="817" spans="1:5" x14ac:dyDescent="0.35">
      <c r="A817" s="38">
        <v>42151</v>
      </c>
      <c r="B817" s="31">
        <v>8334.5996090000008</v>
      </c>
      <c r="C817" s="31">
        <v>439.17053199999998</v>
      </c>
      <c r="D817" s="39">
        <f t="shared" si="24"/>
        <v>-5.695887836233296E-2</v>
      </c>
      <c r="E817" s="39">
        <f t="shared" si="25"/>
        <v>-4.4522716551561783E-3</v>
      </c>
    </row>
    <row r="818" spans="1:5" x14ac:dyDescent="0.35">
      <c r="A818" s="38">
        <v>42152</v>
      </c>
      <c r="B818" s="31">
        <v>8319</v>
      </c>
      <c r="C818" s="31">
        <v>432.14703400000002</v>
      </c>
      <c r="D818" s="39">
        <f t="shared" si="24"/>
        <v>-0.18716686741803124</v>
      </c>
      <c r="E818" s="39">
        <f t="shared" si="25"/>
        <v>-1.5992644060189271E-2</v>
      </c>
    </row>
    <row r="819" spans="1:5" x14ac:dyDescent="0.35">
      <c r="A819" s="38">
        <v>42153</v>
      </c>
      <c r="B819" s="31">
        <v>8433.6503909999992</v>
      </c>
      <c r="C819" s="31">
        <v>433.38125600000001</v>
      </c>
      <c r="D819" s="39">
        <f t="shared" si="24"/>
        <v>1.378175153263604</v>
      </c>
      <c r="E819" s="39">
        <f t="shared" si="25"/>
        <v>2.8560233043274535E-3</v>
      </c>
    </row>
    <row r="820" spans="1:5" x14ac:dyDescent="0.35">
      <c r="A820" s="38">
        <v>42156</v>
      </c>
      <c r="B820" s="31">
        <v>8433.4003909999992</v>
      </c>
      <c r="C820" s="31">
        <v>413.04049700000002</v>
      </c>
      <c r="D820" s="39">
        <f t="shared" si="24"/>
        <v>-2.9643154317469506E-3</v>
      </c>
      <c r="E820" s="39">
        <f t="shared" si="25"/>
        <v>-4.6935022496681286E-2</v>
      </c>
    </row>
    <row r="821" spans="1:5" x14ac:dyDescent="0.35">
      <c r="A821" s="38">
        <v>42157</v>
      </c>
      <c r="B821" s="31">
        <v>8236.4501949999994</v>
      </c>
      <c r="C821" s="31">
        <v>429.041718</v>
      </c>
      <c r="D821" s="39">
        <f t="shared" si="24"/>
        <v>-2.3353592485681354</v>
      </c>
      <c r="E821" s="39">
        <f t="shared" si="25"/>
        <v>3.8740077828252242E-2</v>
      </c>
    </row>
    <row r="822" spans="1:5" x14ac:dyDescent="0.35">
      <c r="A822" s="38">
        <v>42158</v>
      </c>
      <c r="B822" s="31">
        <v>8135.1000979999999</v>
      </c>
      <c r="C822" s="31">
        <v>419.716339</v>
      </c>
      <c r="D822" s="39">
        <f t="shared" si="24"/>
        <v>-1.2305070097009134</v>
      </c>
      <c r="E822" s="39">
        <f t="shared" si="25"/>
        <v>-2.1735366536081227E-2</v>
      </c>
    </row>
    <row r="823" spans="1:5" x14ac:dyDescent="0.35">
      <c r="A823" s="38">
        <v>42159</v>
      </c>
      <c r="B823" s="31">
        <v>8130.6499020000001</v>
      </c>
      <c r="C823" s="31">
        <v>423.64920000000001</v>
      </c>
      <c r="D823" s="39">
        <f t="shared" si="24"/>
        <v>-5.4703641582650606E-2</v>
      </c>
      <c r="E823" s="39">
        <f t="shared" si="25"/>
        <v>9.3702832950708706E-3</v>
      </c>
    </row>
    <row r="824" spans="1:5" x14ac:dyDescent="0.35">
      <c r="A824" s="38">
        <v>42160</v>
      </c>
      <c r="B824" s="31">
        <v>8114.7001950000003</v>
      </c>
      <c r="C824" s="31">
        <v>426.33322099999998</v>
      </c>
      <c r="D824" s="39">
        <f t="shared" si="24"/>
        <v>-0.19616767653562855</v>
      </c>
      <c r="E824" s="39">
        <f t="shared" si="25"/>
        <v>6.3354799206512677E-3</v>
      </c>
    </row>
    <row r="825" spans="1:5" x14ac:dyDescent="0.35">
      <c r="A825" s="38">
        <v>42163</v>
      </c>
      <c r="B825" s="31">
        <v>8044.1499020000001</v>
      </c>
      <c r="C825" s="31">
        <v>435.97226000000001</v>
      </c>
      <c r="D825" s="39">
        <f t="shared" si="24"/>
        <v>-0.86941342630835472</v>
      </c>
      <c r="E825" s="39">
        <f t="shared" si="25"/>
        <v>2.2609167020554623E-2</v>
      </c>
    </row>
    <row r="826" spans="1:5" x14ac:dyDescent="0.35">
      <c r="A826" s="38">
        <v>42164</v>
      </c>
      <c r="B826" s="31">
        <v>8022.3999020000001</v>
      </c>
      <c r="C826" s="31">
        <v>438.13214099999999</v>
      </c>
      <c r="D826" s="39">
        <f t="shared" si="24"/>
        <v>-0.27038282807972469</v>
      </c>
      <c r="E826" s="39">
        <f t="shared" si="25"/>
        <v>4.9541707080170295E-3</v>
      </c>
    </row>
    <row r="827" spans="1:5" x14ac:dyDescent="0.35">
      <c r="A827" s="38">
        <v>42165</v>
      </c>
      <c r="B827" s="31">
        <v>8124.4501950000003</v>
      </c>
      <c r="C827" s="31">
        <v>448.87313799999998</v>
      </c>
      <c r="D827" s="39">
        <f t="shared" si="24"/>
        <v>1.2720668907886141</v>
      </c>
      <c r="E827" s="39">
        <f t="shared" si="25"/>
        <v>2.4515428097752805E-2</v>
      </c>
    </row>
    <row r="828" spans="1:5" x14ac:dyDescent="0.35">
      <c r="A828" s="38">
        <v>42166</v>
      </c>
      <c r="B828" s="31">
        <v>7965.3500979999999</v>
      </c>
      <c r="C828" s="31">
        <v>446.01769999999999</v>
      </c>
      <c r="D828" s="39">
        <f t="shared" si="24"/>
        <v>-1.95828755400476</v>
      </c>
      <c r="E828" s="39">
        <f t="shared" si="25"/>
        <v>-6.3613474682906786E-3</v>
      </c>
    </row>
    <row r="829" spans="1:5" x14ac:dyDescent="0.35">
      <c r="A829" s="38">
        <v>42167</v>
      </c>
      <c r="B829" s="31">
        <v>7982.8999020000001</v>
      </c>
      <c r="C829" s="31">
        <v>456.99868800000002</v>
      </c>
      <c r="D829" s="39">
        <f t="shared" si="24"/>
        <v>0.22032683791773019</v>
      </c>
      <c r="E829" s="39">
        <f t="shared" si="25"/>
        <v>2.4620072252738007E-2</v>
      </c>
    </row>
    <row r="830" spans="1:5" x14ac:dyDescent="0.35">
      <c r="A830" s="38">
        <v>42170</v>
      </c>
      <c r="B830" s="31">
        <v>8013.8999020000001</v>
      </c>
      <c r="C830" s="31">
        <v>458.090912</v>
      </c>
      <c r="D830" s="39">
        <f t="shared" si="24"/>
        <v>0.38833006026085082</v>
      </c>
      <c r="E830" s="39">
        <f t="shared" si="25"/>
        <v>2.3899937323233352E-3</v>
      </c>
    </row>
    <row r="831" spans="1:5" x14ac:dyDescent="0.35">
      <c r="A831" s="38">
        <v>42171</v>
      </c>
      <c r="B831" s="31">
        <v>8047.2998049999997</v>
      </c>
      <c r="C831" s="31">
        <v>461.896545</v>
      </c>
      <c r="D831" s="39">
        <f t="shared" si="24"/>
        <v>0.41677464665691732</v>
      </c>
      <c r="E831" s="39">
        <f t="shared" si="25"/>
        <v>8.3075933189436426E-3</v>
      </c>
    </row>
    <row r="832" spans="1:5" x14ac:dyDescent="0.35">
      <c r="A832" s="38">
        <v>42172</v>
      </c>
      <c r="B832" s="31">
        <v>8091.5498049999997</v>
      </c>
      <c r="C832" s="31">
        <v>460.41256700000002</v>
      </c>
      <c r="D832" s="39">
        <f t="shared" si="24"/>
        <v>0.54987388406364968</v>
      </c>
      <c r="E832" s="39">
        <f t="shared" si="25"/>
        <v>-3.2127930292268785E-3</v>
      </c>
    </row>
    <row r="833" spans="1:5" x14ac:dyDescent="0.35">
      <c r="A833" s="38">
        <v>42173</v>
      </c>
      <c r="B833" s="31">
        <v>8174.6000979999999</v>
      </c>
      <c r="C833" s="31">
        <v>467.862122</v>
      </c>
      <c r="D833" s="39">
        <f t="shared" si="24"/>
        <v>1.0263830168687968</v>
      </c>
      <c r="E833" s="39">
        <f t="shared" si="25"/>
        <v>1.6180173031636592E-2</v>
      </c>
    </row>
    <row r="834" spans="1:5" x14ac:dyDescent="0.35">
      <c r="A834" s="38">
        <v>42174</v>
      </c>
      <c r="B834" s="31">
        <v>8224.9501949999994</v>
      </c>
      <c r="C834" s="31">
        <v>480.27328499999999</v>
      </c>
      <c r="D834" s="39">
        <f t="shared" si="24"/>
        <v>0.61593345725032134</v>
      </c>
      <c r="E834" s="39">
        <f t="shared" si="25"/>
        <v>2.652739432494599E-2</v>
      </c>
    </row>
    <row r="835" spans="1:5" x14ac:dyDescent="0.35">
      <c r="A835" s="38">
        <v>42177</v>
      </c>
      <c r="B835" s="31">
        <v>8353.0996090000008</v>
      </c>
      <c r="C835" s="31">
        <v>505.266998</v>
      </c>
      <c r="D835" s="39">
        <f t="shared" si="24"/>
        <v>1.5580570211586715</v>
      </c>
      <c r="E835" s="39">
        <f t="shared" si="25"/>
        <v>5.2040606422653748E-2</v>
      </c>
    </row>
    <row r="836" spans="1:5" x14ac:dyDescent="0.35">
      <c r="A836" s="38">
        <v>42178</v>
      </c>
      <c r="B836" s="31">
        <v>8381.5498050000006</v>
      </c>
      <c r="C836" s="31">
        <v>527.62573199999997</v>
      </c>
      <c r="D836" s="39">
        <f t="shared" ref="D836:D899" si="26">((B836-B835)/B835)*100</f>
        <v>0.34059447787916081</v>
      </c>
      <c r="E836" s="39">
        <f t="shared" ref="E836:E899" si="27">((C836-C835)/C835)</f>
        <v>4.4251324722379692E-2</v>
      </c>
    </row>
    <row r="837" spans="1:5" x14ac:dyDescent="0.35">
      <c r="A837" s="38">
        <v>42179</v>
      </c>
      <c r="B837" s="31">
        <v>8360.8496090000008</v>
      </c>
      <c r="C837" s="31">
        <v>521.04284700000005</v>
      </c>
      <c r="D837" s="39">
        <f t="shared" si="26"/>
        <v>-0.24697336986115753</v>
      </c>
      <c r="E837" s="39">
        <f t="shared" si="27"/>
        <v>-1.2476429030568812E-2</v>
      </c>
    </row>
    <row r="838" spans="1:5" x14ac:dyDescent="0.35">
      <c r="A838" s="38">
        <v>42180</v>
      </c>
      <c r="B838" s="31">
        <v>8398</v>
      </c>
      <c r="C838" s="31">
        <v>514.63659700000005</v>
      </c>
      <c r="D838" s="39">
        <f t="shared" si="26"/>
        <v>0.4443375103890021</v>
      </c>
      <c r="E838" s="39">
        <f t="shared" si="27"/>
        <v>-1.2295054114810638E-2</v>
      </c>
    </row>
    <row r="839" spans="1:5" x14ac:dyDescent="0.35">
      <c r="A839" s="38">
        <v>42181</v>
      </c>
      <c r="B839" s="31">
        <v>8381.0996090000008</v>
      </c>
      <c r="C839" s="31">
        <v>527.48846400000002</v>
      </c>
      <c r="D839" s="39">
        <f t="shared" si="26"/>
        <v>-0.20124304596331527</v>
      </c>
      <c r="E839" s="39">
        <f t="shared" si="27"/>
        <v>2.4972703214108903E-2</v>
      </c>
    </row>
    <row r="840" spans="1:5" x14ac:dyDescent="0.35">
      <c r="A840" s="38">
        <v>42184</v>
      </c>
      <c r="B840" s="31">
        <v>8318.4003909999992</v>
      </c>
      <c r="C840" s="31">
        <v>532.469604</v>
      </c>
      <c r="D840" s="39">
        <f t="shared" si="26"/>
        <v>-0.74810252741385308</v>
      </c>
      <c r="E840" s="39">
        <f t="shared" si="27"/>
        <v>9.4431259448357948E-3</v>
      </c>
    </row>
    <row r="841" spans="1:5" x14ac:dyDescent="0.35">
      <c r="A841" s="38">
        <v>42185</v>
      </c>
      <c r="B841" s="31">
        <v>8368.5</v>
      </c>
      <c r="C841" s="31">
        <v>534.38958700000001</v>
      </c>
      <c r="D841" s="39">
        <f t="shared" si="26"/>
        <v>0.60227455574518263</v>
      </c>
      <c r="E841" s="39">
        <f t="shared" si="27"/>
        <v>3.6058077035323165E-3</v>
      </c>
    </row>
    <row r="842" spans="1:5" x14ac:dyDescent="0.35">
      <c r="A842" s="38">
        <v>42186</v>
      </c>
      <c r="B842" s="31">
        <v>8453.0498050000006</v>
      </c>
      <c r="C842" s="31">
        <v>533.21905500000003</v>
      </c>
      <c r="D842" s="39">
        <f t="shared" si="26"/>
        <v>1.0103340503077083</v>
      </c>
      <c r="E842" s="39">
        <f t="shared" si="27"/>
        <v>-2.190409447480458E-3</v>
      </c>
    </row>
    <row r="843" spans="1:5" x14ac:dyDescent="0.35">
      <c r="A843" s="38">
        <v>42187</v>
      </c>
      <c r="B843" s="31">
        <v>8444.9003909999992</v>
      </c>
      <c r="C843" s="31">
        <v>538.58709699999997</v>
      </c>
      <c r="D843" s="39">
        <f t="shared" si="26"/>
        <v>-9.640797331137152E-2</v>
      </c>
      <c r="E843" s="39">
        <f t="shared" si="27"/>
        <v>1.006723587550701E-2</v>
      </c>
    </row>
    <row r="844" spans="1:5" x14ac:dyDescent="0.35">
      <c r="A844" s="38">
        <v>42188</v>
      </c>
      <c r="B844" s="31">
        <v>8484.9003909999992</v>
      </c>
      <c r="C844" s="31">
        <v>533.92431599999998</v>
      </c>
      <c r="D844" s="39">
        <f t="shared" si="26"/>
        <v>0.47365863595773472</v>
      </c>
      <c r="E844" s="39">
        <f t="shared" si="27"/>
        <v>-8.6574316874137736E-3</v>
      </c>
    </row>
    <row r="845" spans="1:5" x14ac:dyDescent="0.35">
      <c r="A845" s="38">
        <v>42191</v>
      </c>
      <c r="B845" s="31">
        <v>8522.1503909999992</v>
      </c>
      <c r="C845" s="31">
        <v>544.74853499999995</v>
      </c>
      <c r="D845" s="39">
        <f t="shared" si="26"/>
        <v>0.43901517146284197</v>
      </c>
      <c r="E845" s="39">
        <f t="shared" si="27"/>
        <v>2.0272946325224063E-2</v>
      </c>
    </row>
    <row r="846" spans="1:5" x14ac:dyDescent="0.35">
      <c r="A846" s="38">
        <v>42192</v>
      </c>
      <c r="B846" s="31">
        <v>8510.7998050000006</v>
      </c>
      <c r="C846" s="31">
        <v>545.05712900000003</v>
      </c>
      <c r="D846" s="39">
        <f t="shared" si="26"/>
        <v>-0.13318922430641084</v>
      </c>
      <c r="E846" s="39">
        <f t="shared" si="27"/>
        <v>5.664889029946352E-4</v>
      </c>
    </row>
    <row r="847" spans="1:5" x14ac:dyDescent="0.35">
      <c r="A847" s="38">
        <v>42193</v>
      </c>
      <c r="B847" s="31">
        <v>8363.0498050000006</v>
      </c>
      <c r="C847" s="31">
        <v>544.44482400000004</v>
      </c>
      <c r="D847" s="39">
        <f t="shared" si="26"/>
        <v>-1.7360295552152281</v>
      </c>
      <c r="E847" s="39">
        <f t="shared" si="27"/>
        <v>-1.1233776560695017E-3</v>
      </c>
    </row>
    <row r="848" spans="1:5" x14ac:dyDescent="0.35">
      <c r="A848" s="38">
        <v>42194</v>
      </c>
      <c r="B848" s="31">
        <v>8328.5498050000006</v>
      </c>
      <c r="C848" s="31">
        <v>511.91342200000003</v>
      </c>
      <c r="D848" s="39">
        <f t="shared" si="26"/>
        <v>-0.41252893148350678</v>
      </c>
      <c r="E848" s="39">
        <f t="shared" si="27"/>
        <v>-5.9751513038537055E-2</v>
      </c>
    </row>
    <row r="849" spans="1:5" x14ac:dyDescent="0.35">
      <c r="A849" s="38">
        <v>42195</v>
      </c>
      <c r="B849" s="31">
        <v>8360.5498050000006</v>
      </c>
      <c r="C849" s="31">
        <v>493.57635499999998</v>
      </c>
      <c r="D849" s="39">
        <f t="shared" si="26"/>
        <v>0.38422055158737206</v>
      </c>
      <c r="E849" s="39">
        <f t="shared" si="27"/>
        <v>-3.5820641170842452E-2</v>
      </c>
    </row>
    <row r="850" spans="1:5" x14ac:dyDescent="0.35">
      <c r="A850" s="38">
        <v>42198</v>
      </c>
      <c r="B850" s="31">
        <v>8459.6503909999992</v>
      </c>
      <c r="C850" s="31">
        <v>493.90564000000001</v>
      </c>
      <c r="D850" s="39">
        <f t="shared" si="26"/>
        <v>1.185335753166997</v>
      </c>
      <c r="E850" s="39">
        <f t="shared" si="27"/>
        <v>6.6714095329794957E-4</v>
      </c>
    </row>
    <row r="851" spans="1:5" x14ac:dyDescent="0.35">
      <c r="A851" s="38">
        <v>42199</v>
      </c>
      <c r="B851" s="31">
        <v>8454.0996090000008</v>
      </c>
      <c r="C851" s="31">
        <v>500.85021999999998</v>
      </c>
      <c r="D851" s="39">
        <f t="shared" si="26"/>
        <v>-6.5614791905629646E-2</v>
      </c>
      <c r="E851" s="39">
        <f t="shared" si="27"/>
        <v>1.4060539984925001E-2</v>
      </c>
    </row>
    <row r="852" spans="1:5" x14ac:dyDescent="0.35">
      <c r="A852" s="38">
        <v>42200</v>
      </c>
      <c r="B852" s="31">
        <v>8523.7998050000006</v>
      </c>
      <c r="C852" s="31">
        <v>499.5625</v>
      </c>
      <c r="D852" s="39">
        <f t="shared" si="26"/>
        <v>0.82445439755404437</v>
      </c>
      <c r="E852" s="39">
        <f t="shared" si="27"/>
        <v>-2.571068053039847E-3</v>
      </c>
    </row>
    <row r="853" spans="1:5" x14ac:dyDescent="0.35">
      <c r="A853" s="38">
        <v>42201</v>
      </c>
      <c r="B853" s="31">
        <v>8608.0498050000006</v>
      </c>
      <c r="C853" s="31">
        <v>506.98388699999998</v>
      </c>
      <c r="D853" s="39">
        <f t="shared" si="26"/>
        <v>0.98840894820851555</v>
      </c>
      <c r="E853" s="39">
        <f t="shared" si="27"/>
        <v>1.4855772801201013E-2</v>
      </c>
    </row>
    <row r="854" spans="1:5" x14ac:dyDescent="0.35">
      <c r="A854" s="38">
        <v>42202</v>
      </c>
      <c r="B854" s="31">
        <v>8609.8496090000008</v>
      </c>
      <c r="C854" s="31">
        <v>515.94348100000002</v>
      </c>
      <c r="D854" s="39">
        <f t="shared" si="26"/>
        <v>2.0908382743729047E-2</v>
      </c>
      <c r="E854" s="39">
        <f t="shared" si="27"/>
        <v>1.7672344683412076E-2</v>
      </c>
    </row>
    <row r="855" spans="1:5" x14ac:dyDescent="0.35">
      <c r="A855" s="38">
        <v>42205</v>
      </c>
      <c r="B855" s="31">
        <v>8603.4501949999994</v>
      </c>
      <c r="C855" s="31">
        <v>509.05783100000002</v>
      </c>
      <c r="D855" s="39">
        <f t="shared" si="26"/>
        <v>-7.432666411863853E-2</v>
      </c>
      <c r="E855" s="39">
        <f t="shared" si="27"/>
        <v>-1.3345744744471338E-2</v>
      </c>
    </row>
    <row r="856" spans="1:5" x14ac:dyDescent="0.35">
      <c r="A856" s="38">
        <v>42206</v>
      </c>
      <c r="B856" s="31">
        <v>8529.4501949999994</v>
      </c>
      <c r="C856" s="31">
        <v>508.335419</v>
      </c>
      <c r="D856" s="39">
        <f t="shared" si="26"/>
        <v>-0.86012004861730951</v>
      </c>
      <c r="E856" s="39">
        <f t="shared" si="27"/>
        <v>-1.4191157782228868E-3</v>
      </c>
    </row>
    <row r="857" spans="1:5" x14ac:dyDescent="0.35">
      <c r="A857" s="38">
        <v>42207</v>
      </c>
      <c r="B857" s="31">
        <v>8633.5</v>
      </c>
      <c r="C857" s="31">
        <v>501.97079500000001</v>
      </c>
      <c r="D857" s="39">
        <f t="shared" si="26"/>
        <v>1.2198887691611706</v>
      </c>
      <c r="E857" s="39">
        <f t="shared" si="27"/>
        <v>-1.2520520432199103E-2</v>
      </c>
    </row>
    <row r="858" spans="1:5" x14ac:dyDescent="0.35">
      <c r="A858" s="38">
        <v>42208</v>
      </c>
      <c r="B858" s="31">
        <v>8589.7998050000006</v>
      </c>
      <c r="C858" s="31">
        <v>504.38391100000001</v>
      </c>
      <c r="D858" s="39">
        <f t="shared" si="26"/>
        <v>-0.5061700932414368</v>
      </c>
      <c r="E858" s="39">
        <f t="shared" si="27"/>
        <v>4.8072836588033017E-3</v>
      </c>
    </row>
    <row r="859" spans="1:5" x14ac:dyDescent="0.35">
      <c r="A859" s="38">
        <v>42209</v>
      </c>
      <c r="B859" s="31">
        <v>8521.5498050000006</v>
      </c>
      <c r="C859" s="31">
        <v>505.25878899999998</v>
      </c>
      <c r="D859" s="39">
        <f t="shared" si="26"/>
        <v>-0.7945470389225211</v>
      </c>
      <c r="E859" s="39">
        <f t="shared" si="27"/>
        <v>1.7345477936943294E-3</v>
      </c>
    </row>
    <row r="860" spans="1:5" x14ac:dyDescent="0.35">
      <c r="A860" s="38">
        <v>42212</v>
      </c>
      <c r="B860" s="31">
        <v>8361</v>
      </c>
      <c r="C860" s="31">
        <v>508.19778400000001</v>
      </c>
      <c r="D860" s="39">
        <f t="shared" si="26"/>
        <v>-1.8840446711441892</v>
      </c>
      <c r="E860" s="39">
        <f t="shared" si="27"/>
        <v>5.8168112341337895E-3</v>
      </c>
    </row>
    <row r="861" spans="1:5" x14ac:dyDescent="0.35">
      <c r="A861" s="38">
        <v>42213</v>
      </c>
      <c r="B861" s="31">
        <v>8337</v>
      </c>
      <c r="C861" s="31">
        <v>513.90881300000001</v>
      </c>
      <c r="D861" s="39">
        <f t="shared" si="26"/>
        <v>-0.28704700394689631</v>
      </c>
      <c r="E861" s="39">
        <f t="shared" si="27"/>
        <v>1.1237807758720955E-2</v>
      </c>
    </row>
    <row r="862" spans="1:5" x14ac:dyDescent="0.35">
      <c r="A862" s="38">
        <v>42214</v>
      </c>
      <c r="B862" s="31">
        <v>8375.0498050000006</v>
      </c>
      <c r="C862" s="31">
        <v>524.83441200000004</v>
      </c>
      <c r="D862" s="39">
        <f t="shared" si="26"/>
        <v>0.45639684538803604</v>
      </c>
      <c r="E862" s="39">
        <f t="shared" si="27"/>
        <v>2.1259800812172554E-2</v>
      </c>
    </row>
    <row r="863" spans="1:5" x14ac:dyDescent="0.35">
      <c r="A863" s="38">
        <v>42215</v>
      </c>
      <c r="B863" s="31">
        <v>8421.7998050000006</v>
      </c>
      <c r="C863" s="31">
        <v>534.68359399999997</v>
      </c>
      <c r="D863" s="39">
        <f t="shared" si="26"/>
        <v>0.55820563564994818</v>
      </c>
      <c r="E863" s="39">
        <f t="shared" si="27"/>
        <v>1.876626565408963E-2</v>
      </c>
    </row>
    <row r="864" spans="1:5" x14ac:dyDescent="0.35">
      <c r="A864" s="38">
        <v>42216</v>
      </c>
      <c r="B864" s="31">
        <v>8532.8496090000008</v>
      </c>
      <c r="C864" s="31">
        <v>534.786743</v>
      </c>
      <c r="D864" s="39">
        <f t="shared" si="26"/>
        <v>1.3185994273346446</v>
      </c>
      <c r="E864" s="39">
        <f t="shared" si="27"/>
        <v>1.9291596218310442E-4</v>
      </c>
    </row>
    <row r="865" spans="1:5" x14ac:dyDescent="0.35">
      <c r="A865" s="38">
        <v>42219</v>
      </c>
      <c r="B865" s="31">
        <v>8543.0498050000006</v>
      </c>
      <c r="C865" s="31">
        <v>541.73620600000004</v>
      </c>
      <c r="D865" s="39">
        <f t="shared" si="26"/>
        <v>0.11954032319099059</v>
      </c>
      <c r="E865" s="39">
        <f t="shared" si="27"/>
        <v>1.2994830352404672E-2</v>
      </c>
    </row>
    <row r="866" spans="1:5" x14ac:dyDescent="0.35">
      <c r="A866" s="38">
        <v>42220</v>
      </c>
      <c r="B866" s="31">
        <v>8516.9003909999992</v>
      </c>
      <c r="C866" s="31">
        <v>558.549622</v>
      </c>
      <c r="D866" s="39">
        <f t="shared" si="26"/>
        <v>-0.30608991632820454</v>
      </c>
      <c r="E866" s="39">
        <f t="shared" si="27"/>
        <v>3.1036168182563672E-2</v>
      </c>
    </row>
    <row r="867" spans="1:5" x14ac:dyDescent="0.35">
      <c r="A867" s="38">
        <v>42221</v>
      </c>
      <c r="B867" s="31">
        <v>8567.9501949999994</v>
      </c>
      <c r="C867" s="31">
        <v>553.09918200000004</v>
      </c>
      <c r="D867" s="39">
        <f t="shared" si="26"/>
        <v>0.59939416520528643</v>
      </c>
      <c r="E867" s="39">
        <f t="shared" si="27"/>
        <v>-9.75820193107204E-3</v>
      </c>
    </row>
    <row r="868" spans="1:5" x14ac:dyDescent="0.35">
      <c r="A868" s="38">
        <v>42222</v>
      </c>
      <c r="B868" s="31">
        <v>8588.6503909999992</v>
      </c>
      <c r="C868" s="31">
        <v>546.72473100000002</v>
      </c>
      <c r="D868" s="39">
        <f t="shared" si="26"/>
        <v>0.24160033063777372</v>
      </c>
      <c r="E868" s="39">
        <f t="shared" si="27"/>
        <v>-1.1524969132932149E-2</v>
      </c>
    </row>
    <row r="869" spans="1:5" x14ac:dyDescent="0.35">
      <c r="A869" s="38">
        <v>42223</v>
      </c>
      <c r="B869" s="31">
        <v>8564.5996090000008</v>
      </c>
      <c r="C869" s="31">
        <v>536.73785399999997</v>
      </c>
      <c r="D869" s="39">
        <f t="shared" si="26"/>
        <v>-0.28002981731799353</v>
      </c>
      <c r="E869" s="39">
        <f t="shared" si="27"/>
        <v>-1.8266737233073968E-2</v>
      </c>
    </row>
    <row r="870" spans="1:5" x14ac:dyDescent="0.35">
      <c r="A870" s="38">
        <v>42226</v>
      </c>
      <c r="B870" s="31">
        <v>8525.5996090000008</v>
      </c>
      <c r="C870" s="31">
        <v>538.92004399999996</v>
      </c>
      <c r="D870" s="39">
        <f t="shared" si="26"/>
        <v>-0.45536279313066014</v>
      </c>
      <c r="E870" s="39">
        <f t="shared" si="27"/>
        <v>4.0656532490439762E-3</v>
      </c>
    </row>
    <row r="871" spans="1:5" x14ac:dyDescent="0.35">
      <c r="A871" s="38">
        <v>42227</v>
      </c>
      <c r="B871" s="31">
        <v>8462.3496090000008</v>
      </c>
      <c r="C871" s="31">
        <v>534.59997599999997</v>
      </c>
      <c r="D871" s="39">
        <f t="shared" si="26"/>
        <v>-0.74188330323688312</v>
      </c>
      <c r="E871" s="39">
        <f t="shared" si="27"/>
        <v>-8.016157587933382E-3</v>
      </c>
    </row>
    <row r="872" spans="1:5" x14ac:dyDescent="0.35">
      <c r="A872" s="38">
        <v>42228</v>
      </c>
      <c r="B872" s="31">
        <v>8349.4501949999994</v>
      </c>
      <c r="C872" s="31">
        <v>535.93676800000003</v>
      </c>
      <c r="D872" s="39">
        <f t="shared" si="26"/>
        <v>-1.3341379075136404</v>
      </c>
      <c r="E872" s="39">
        <f t="shared" si="27"/>
        <v>2.5005463150265081E-3</v>
      </c>
    </row>
    <row r="873" spans="1:5" x14ac:dyDescent="0.35">
      <c r="A873" s="38">
        <v>42229</v>
      </c>
      <c r="B873" s="31">
        <v>8355.8496090000008</v>
      </c>
      <c r="C873" s="31">
        <v>522.13610800000004</v>
      </c>
      <c r="D873" s="39">
        <f t="shared" si="26"/>
        <v>7.6644735288481383E-2</v>
      </c>
      <c r="E873" s="39">
        <f t="shared" si="27"/>
        <v>-2.5750537794787001E-2</v>
      </c>
    </row>
    <row r="874" spans="1:5" x14ac:dyDescent="0.35">
      <c r="A874" s="38">
        <v>42230</v>
      </c>
      <c r="B874" s="31">
        <v>8518.5498050000006</v>
      </c>
      <c r="C874" s="31">
        <v>526.47088599999995</v>
      </c>
      <c r="D874" s="39">
        <f t="shared" si="26"/>
        <v>1.9471412676546624</v>
      </c>
      <c r="E874" s="39">
        <f t="shared" si="27"/>
        <v>8.3020077209445056E-3</v>
      </c>
    </row>
    <row r="875" spans="1:5" x14ac:dyDescent="0.35">
      <c r="A875" s="38">
        <v>42233</v>
      </c>
      <c r="B875" s="31">
        <v>8477.2998050000006</v>
      </c>
      <c r="C875" s="31">
        <v>531.95092799999998</v>
      </c>
      <c r="D875" s="39">
        <f t="shared" si="26"/>
        <v>-0.48423735194678474</v>
      </c>
      <c r="E875" s="39">
        <f t="shared" si="27"/>
        <v>1.0409012436824525E-2</v>
      </c>
    </row>
    <row r="876" spans="1:5" x14ac:dyDescent="0.35">
      <c r="A876" s="38">
        <v>42234</v>
      </c>
      <c r="B876" s="31">
        <v>8466.5498050000006</v>
      </c>
      <c r="C876" s="31">
        <v>530.79107699999997</v>
      </c>
      <c r="D876" s="39">
        <f t="shared" si="26"/>
        <v>-0.12680924642607941</v>
      </c>
      <c r="E876" s="39">
        <f t="shared" si="27"/>
        <v>-2.180372171472184E-3</v>
      </c>
    </row>
    <row r="877" spans="1:5" x14ac:dyDescent="0.35">
      <c r="A877" s="38">
        <v>42235</v>
      </c>
      <c r="B877" s="31">
        <v>8495.1503909999992</v>
      </c>
      <c r="C877" s="31">
        <v>530.555115</v>
      </c>
      <c r="D877" s="39">
        <f t="shared" si="26"/>
        <v>0.33780685944950456</v>
      </c>
      <c r="E877" s="39">
        <f t="shared" si="27"/>
        <v>-4.4454778956273274E-4</v>
      </c>
    </row>
    <row r="878" spans="1:5" x14ac:dyDescent="0.35">
      <c r="A878" s="38">
        <v>42236</v>
      </c>
      <c r="B878" s="31">
        <v>8372.75</v>
      </c>
      <c r="C878" s="31">
        <v>529.91125499999998</v>
      </c>
      <c r="D878" s="39">
        <f t="shared" si="26"/>
        <v>-1.4408266524589561</v>
      </c>
      <c r="E878" s="39">
        <f t="shared" si="27"/>
        <v>-1.2135591228821117E-3</v>
      </c>
    </row>
    <row r="879" spans="1:5" x14ac:dyDescent="0.35">
      <c r="A879" s="38">
        <v>42237</v>
      </c>
      <c r="B879" s="31">
        <v>8299.9501949999994</v>
      </c>
      <c r="C879" s="31">
        <v>521.73315400000001</v>
      </c>
      <c r="D879" s="39">
        <f t="shared" si="26"/>
        <v>-0.86948499596907303</v>
      </c>
      <c r="E879" s="39">
        <f t="shared" si="27"/>
        <v>-1.5432963393087338E-2</v>
      </c>
    </row>
    <row r="880" spans="1:5" x14ac:dyDescent="0.35">
      <c r="A880" s="38">
        <v>42240</v>
      </c>
      <c r="B880" s="31">
        <v>7809</v>
      </c>
      <c r="C880" s="31">
        <v>525.32586700000002</v>
      </c>
      <c r="D880" s="39">
        <f t="shared" si="26"/>
        <v>-5.915098084513259</v>
      </c>
      <c r="E880" s="39">
        <f t="shared" si="27"/>
        <v>6.886112129266762E-3</v>
      </c>
    </row>
    <row r="881" spans="1:5" x14ac:dyDescent="0.35">
      <c r="A881" s="38">
        <v>42241</v>
      </c>
      <c r="B881" s="31">
        <v>7880.7001950000003</v>
      </c>
      <c r="C881" s="31">
        <v>478.77789300000001</v>
      </c>
      <c r="D881" s="39">
        <f t="shared" si="26"/>
        <v>0.91817383787937445</v>
      </c>
      <c r="E881" s="39">
        <f t="shared" si="27"/>
        <v>-8.860780883649122E-2</v>
      </c>
    </row>
    <row r="882" spans="1:5" x14ac:dyDescent="0.35">
      <c r="A882" s="38">
        <v>42242</v>
      </c>
      <c r="B882" s="31">
        <v>7791.8500979999999</v>
      </c>
      <c r="C882" s="31">
        <v>483.176605</v>
      </c>
      <c r="D882" s="39">
        <f t="shared" si="26"/>
        <v>-1.127439120909236</v>
      </c>
      <c r="E882" s="39">
        <f t="shared" si="27"/>
        <v>9.187374906635442E-3</v>
      </c>
    </row>
    <row r="883" spans="1:5" x14ac:dyDescent="0.35">
      <c r="A883" s="38">
        <v>42243</v>
      </c>
      <c r="B883" s="31">
        <v>7948.9501950000003</v>
      </c>
      <c r="C883" s="31">
        <v>488.25854500000003</v>
      </c>
      <c r="D883" s="39">
        <f t="shared" si="26"/>
        <v>2.0162104638065954</v>
      </c>
      <c r="E883" s="39">
        <f t="shared" si="27"/>
        <v>1.0517769170550034E-2</v>
      </c>
    </row>
    <row r="884" spans="1:5" x14ac:dyDescent="0.35">
      <c r="A884" s="38">
        <v>42244</v>
      </c>
      <c r="B884" s="31">
        <v>8001.9501950000003</v>
      </c>
      <c r="C884" s="31">
        <v>501.302368</v>
      </c>
      <c r="D884" s="39">
        <f t="shared" si="26"/>
        <v>0.66675471225543381</v>
      </c>
      <c r="E884" s="39">
        <f t="shared" si="27"/>
        <v>2.6714991746841776E-2</v>
      </c>
    </row>
    <row r="885" spans="1:5" x14ac:dyDescent="0.35">
      <c r="A885" s="38">
        <v>42247</v>
      </c>
      <c r="B885" s="31">
        <v>7971.2998049999997</v>
      </c>
      <c r="C885" s="31">
        <v>496.63827500000002</v>
      </c>
      <c r="D885" s="39">
        <f t="shared" si="26"/>
        <v>-0.38303650051649313</v>
      </c>
      <c r="E885" s="39">
        <f t="shared" si="27"/>
        <v>-9.303951662163263E-3</v>
      </c>
    </row>
    <row r="886" spans="1:5" x14ac:dyDescent="0.35">
      <c r="A886" s="38">
        <v>42248</v>
      </c>
      <c r="B886" s="31">
        <v>7785.8500979999999</v>
      </c>
      <c r="C886" s="31">
        <v>493.56152300000002</v>
      </c>
      <c r="D886" s="39">
        <f t="shared" si="26"/>
        <v>-2.3264675967108452</v>
      </c>
      <c r="E886" s="39">
        <f t="shared" si="27"/>
        <v>-6.1951568271696317E-3</v>
      </c>
    </row>
    <row r="887" spans="1:5" x14ac:dyDescent="0.35">
      <c r="A887" s="38">
        <v>42249</v>
      </c>
      <c r="B887" s="31">
        <v>7717</v>
      </c>
      <c r="C887" s="31">
        <v>485.09344499999997</v>
      </c>
      <c r="D887" s="39">
        <f t="shared" si="26"/>
        <v>-0.88429775982568493</v>
      </c>
      <c r="E887" s="39">
        <f t="shared" si="27"/>
        <v>-1.7157087020334947E-2</v>
      </c>
    </row>
    <row r="888" spans="1:5" x14ac:dyDescent="0.35">
      <c r="A888" s="38">
        <v>42250</v>
      </c>
      <c r="B888" s="31">
        <v>7823</v>
      </c>
      <c r="C888" s="31">
        <v>493.63531499999999</v>
      </c>
      <c r="D888" s="39">
        <f t="shared" si="26"/>
        <v>1.3735907736166904</v>
      </c>
      <c r="E888" s="39">
        <f t="shared" si="27"/>
        <v>1.7608710420731449E-2</v>
      </c>
    </row>
    <row r="889" spans="1:5" x14ac:dyDescent="0.35">
      <c r="A889" s="38">
        <v>42251</v>
      </c>
      <c r="B889" s="31">
        <v>7655.0498049999997</v>
      </c>
      <c r="C889" s="31">
        <v>511.35308800000001</v>
      </c>
      <c r="D889" s="39">
        <f t="shared" si="26"/>
        <v>-2.1468770931867618</v>
      </c>
      <c r="E889" s="39">
        <f t="shared" si="27"/>
        <v>3.5892434073522522E-2</v>
      </c>
    </row>
    <row r="890" spans="1:5" x14ac:dyDescent="0.35">
      <c r="A890" s="38">
        <v>42254</v>
      </c>
      <c r="B890" s="31">
        <v>7558.7998049999997</v>
      </c>
      <c r="C890" s="31">
        <v>498.90887500000002</v>
      </c>
      <c r="D890" s="39">
        <f t="shared" si="26"/>
        <v>-1.2573399579599469</v>
      </c>
      <c r="E890" s="39">
        <f t="shared" si="27"/>
        <v>-2.4335851864455721E-2</v>
      </c>
    </row>
    <row r="891" spans="1:5" x14ac:dyDescent="0.35">
      <c r="A891" s="38">
        <v>42255</v>
      </c>
      <c r="B891" s="31">
        <v>7688.25</v>
      </c>
      <c r="C891" s="31">
        <v>495.316101</v>
      </c>
      <c r="D891" s="39">
        <f t="shared" si="26"/>
        <v>1.7125760483082453</v>
      </c>
      <c r="E891" s="39">
        <f t="shared" si="27"/>
        <v>-7.2012629560859577E-3</v>
      </c>
    </row>
    <row r="892" spans="1:5" x14ac:dyDescent="0.35">
      <c r="A892" s="38">
        <v>42256</v>
      </c>
      <c r="B892" s="31">
        <v>7818.6000979999999</v>
      </c>
      <c r="C892" s="31">
        <v>492.61801100000002</v>
      </c>
      <c r="D892" s="39">
        <f t="shared" si="26"/>
        <v>1.6954456215653744</v>
      </c>
      <c r="E892" s="39">
        <f t="shared" si="27"/>
        <v>-5.4472083474629051E-3</v>
      </c>
    </row>
    <row r="893" spans="1:5" x14ac:dyDescent="0.35">
      <c r="A893" s="38">
        <v>42257</v>
      </c>
      <c r="B893" s="31">
        <v>7788.1000979999999</v>
      </c>
      <c r="C893" s="31">
        <v>496.38754299999999</v>
      </c>
      <c r="D893" s="39">
        <f t="shared" si="26"/>
        <v>-0.39009540861159925</v>
      </c>
      <c r="E893" s="39">
        <f t="shared" si="27"/>
        <v>7.6520385284897137E-3</v>
      </c>
    </row>
    <row r="894" spans="1:5" x14ac:dyDescent="0.35">
      <c r="A894" s="38">
        <v>42258</v>
      </c>
      <c r="B894" s="31">
        <v>7789.2998049999997</v>
      </c>
      <c r="C894" s="31">
        <v>496.85449199999999</v>
      </c>
      <c r="D894" s="39">
        <f t="shared" si="26"/>
        <v>1.5404360304868825E-2</v>
      </c>
      <c r="E894" s="39">
        <f t="shared" si="27"/>
        <v>9.4069443640329149E-4</v>
      </c>
    </row>
    <row r="895" spans="1:5" x14ac:dyDescent="0.35">
      <c r="A895" s="38">
        <v>42261</v>
      </c>
      <c r="B895" s="31">
        <v>7872.25</v>
      </c>
      <c r="C895" s="31">
        <v>495.09991500000001</v>
      </c>
      <c r="D895" s="39">
        <f t="shared" si="26"/>
        <v>1.0649249236337535</v>
      </c>
      <c r="E895" s="39">
        <f t="shared" si="27"/>
        <v>-3.5313699045715448E-3</v>
      </c>
    </row>
    <row r="896" spans="1:5" x14ac:dyDescent="0.35">
      <c r="A896" s="38">
        <v>42262</v>
      </c>
      <c r="B896" s="31">
        <v>7829.1000979999999</v>
      </c>
      <c r="C896" s="31">
        <v>506.10900900000001</v>
      </c>
      <c r="D896" s="39">
        <f t="shared" si="26"/>
        <v>-0.54812667280637828</v>
      </c>
      <c r="E896" s="39">
        <f t="shared" si="27"/>
        <v>2.2236105615166597E-2</v>
      </c>
    </row>
    <row r="897" spans="1:5" x14ac:dyDescent="0.35">
      <c r="A897" s="38">
        <v>42263</v>
      </c>
      <c r="B897" s="31">
        <v>7899.1499020000001</v>
      </c>
      <c r="C897" s="31">
        <v>514.57714799999997</v>
      </c>
      <c r="D897" s="39">
        <f t="shared" si="26"/>
        <v>0.89473634419229042</v>
      </c>
      <c r="E897" s="39">
        <f t="shared" si="27"/>
        <v>1.6731847980204499E-2</v>
      </c>
    </row>
    <row r="898" spans="1:5" x14ac:dyDescent="0.35">
      <c r="A898" s="38">
        <v>42265</v>
      </c>
      <c r="B898" s="31">
        <v>7981.8999020000001</v>
      </c>
      <c r="C898" s="31">
        <v>511.14672899999999</v>
      </c>
      <c r="D898" s="39">
        <f t="shared" si="26"/>
        <v>1.0475810818458879</v>
      </c>
      <c r="E898" s="39">
        <f t="shared" si="27"/>
        <v>-6.6664814271930562E-3</v>
      </c>
    </row>
    <row r="899" spans="1:5" x14ac:dyDescent="0.35">
      <c r="A899" s="38">
        <v>42268</v>
      </c>
      <c r="B899" s="31">
        <v>7977.1000979999999</v>
      </c>
      <c r="C899" s="31">
        <v>488.09631300000001</v>
      </c>
      <c r="D899" s="39">
        <f t="shared" si="26"/>
        <v>-6.0133603013457361E-2</v>
      </c>
      <c r="E899" s="39">
        <f t="shared" si="27"/>
        <v>-4.509549742222841E-2</v>
      </c>
    </row>
    <row r="900" spans="1:5" x14ac:dyDescent="0.35">
      <c r="A900" s="38">
        <v>42269</v>
      </c>
      <c r="B900" s="31">
        <v>7812</v>
      </c>
      <c r="C900" s="31">
        <v>485.17697099999998</v>
      </c>
      <c r="D900" s="39">
        <f t="shared" ref="D900:D963" si="28">((B900-B899)/B899)*100</f>
        <v>-2.0696756461836729</v>
      </c>
      <c r="E900" s="39">
        <f t="shared" ref="E900:E963" si="29">((C900-C899)/C899)</f>
        <v>-5.9810777550373109E-3</v>
      </c>
    </row>
    <row r="901" spans="1:5" x14ac:dyDescent="0.35">
      <c r="A901" s="38">
        <v>42270</v>
      </c>
      <c r="B901" s="31">
        <v>7845.9501950000003</v>
      </c>
      <c r="C901" s="31">
        <v>473.92211900000001</v>
      </c>
      <c r="D901" s="39">
        <f t="shared" si="28"/>
        <v>0.43459030977983043</v>
      </c>
      <c r="E901" s="39">
        <f t="shared" si="29"/>
        <v>-2.3197415938358647E-2</v>
      </c>
    </row>
    <row r="902" spans="1:5" x14ac:dyDescent="0.35">
      <c r="A902" s="38">
        <v>42271</v>
      </c>
      <c r="B902" s="31">
        <v>7868.5</v>
      </c>
      <c r="C902" s="31">
        <v>476.23208599999998</v>
      </c>
      <c r="D902" s="39">
        <f t="shared" si="28"/>
        <v>0.28740693529217143</v>
      </c>
      <c r="E902" s="39">
        <f t="shared" si="29"/>
        <v>4.8741489527311379E-3</v>
      </c>
    </row>
    <row r="903" spans="1:5" x14ac:dyDescent="0.35">
      <c r="A903" s="38">
        <v>42275</v>
      </c>
      <c r="B903" s="31">
        <v>7795.7001950000003</v>
      </c>
      <c r="C903" s="31">
        <v>478.51257299999997</v>
      </c>
      <c r="D903" s="39">
        <f t="shared" si="28"/>
        <v>-0.92520563004384138</v>
      </c>
      <c r="E903" s="39">
        <f t="shared" si="29"/>
        <v>4.7886042688858096E-3</v>
      </c>
    </row>
    <row r="904" spans="1:5" x14ac:dyDescent="0.35">
      <c r="A904" s="38">
        <v>42276</v>
      </c>
      <c r="B904" s="31">
        <v>7843.2998049999997</v>
      </c>
      <c r="C904" s="31">
        <v>474.05484000000001</v>
      </c>
      <c r="D904" s="39">
        <f t="shared" si="28"/>
        <v>0.61058800119748957</v>
      </c>
      <c r="E904" s="39">
        <f t="shared" si="29"/>
        <v>-9.315811645350355E-3</v>
      </c>
    </row>
    <row r="905" spans="1:5" x14ac:dyDescent="0.35">
      <c r="A905" s="38">
        <v>42277</v>
      </c>
      <c r="B905" s="31">
        <v>7948.8999020000001</v>
      </c>
      <c r="C905" s="31">
        <v>502.38363600000002</v>
      </c>
      <c r="D905" s="39">
        <f t="shared" si="28"/>
        <v>1.3463733329775538</v>
      </c>
      <c r="E905" s="39">
        <f t="shared" si="29"/>
        <v>5.9758478576022997E-2</v>
      </c>
    </row>
    <row r="906" spans="1:5" x14ac:dyDescent="0.35">
      <c r="A906" s="38">
        <v>42278</v>
      </c>
      <c r="B906" s="31">
        <v>7950.8999020000001</v>
      </c>
      <c r="C906" s="31">
        <v>504.37899800000002</v>
      </c>
      <c r="D906" s="39">
        <f t="shared" si="28"/>
        <v>2.5160714371265207E-2</v>
      </c>
      <c r="E906" s="39">
        <f t="shared" si="29"/>
        <v>3.9717893996053643E-3</v>
      </c>
    </row>
    <row r="907" spans="1:5" x14ac:dyDescent="0.35">
      <c r="A907" s="38">
        <v>42282</v>
      </c>
      <c r="B907" s="31">
        <v>8119.2998049999997</v>
      </c>
      <c r="C907" s="31">
        <v>502.04943800000001</v>
      </c>
      <c r="D907" s="39">
        <f t="shared" si="28"/>
        <v>2.1179980263320832</v>
      </c>
      <c r="E907" s="39">
        <f t="shared" si="29"/>
        <v>-4.6186697091618687E-3</v>
      </c>
    </row>
    <row r="908" spans="1:5" x14ac:dyDescent="0.35">
      <c r="A908" s="38">
        <v>42283</v>
      </c>
      <c r="B908" s="31">
        <v>8152.8999020000001</v>
      </c>
      <c r="C908" s="31">
        <v>511.87899800000002</v>
      </c>
      <c r="D908" s="39">
        <f t="shared" si="28"/>
        <v>0.41382998296612916</v>
      </c>
      <c r="E908" s="39">
        <f t="shared" si="29"/>
        <v>1.9578868645203053E-2</v>
      </c>
    </row>
    <row r="909" spans="1:5" x14ac:dyDescent="0.35">
      <c r="A909" s="38">
        <v>42284</v>
      </c>
      <c r="B909" s="31">
        <v>8177.3999020000001</v>
      </c>
      <c r="C909" s="31">
        <v>507.73580900000002</v>
      </c>
      <c r="D909" s="39">
        <f t="shared" si="28"/>
        <v>0.3005065718271589</v>
      </c>
      <c r="E909" s="39">
        <f t="shared" si="29"/>
        <v>-8.0940789057339022E-3</v>
      </c>
    </row>
    <row r="910" spans="1:5" x14ac:dyDescent="0.35">
      <c r="A910" s="38">
        <v>42285</v>
      </c>
      <c r="B910" s="31">
        <v>8129.3500979999999</v>
      </c>
      <c r="C910" s="31">
        <v>503.28302000000002</v>
      </c>
      <c r="D910" s="39">
        <f t="shared" si="28"/>
        <v>-0.5875926893125083</v>
      </c>
      <c r="E910" s="39">
        <f t="shared" si="29"/>
        <v>-8.7698935569856477E-3</v>
      </c>
    </row>
    <row r="911" spans="1:5" x14ac:dyDescent="0.35">
      <c r="A911" s="38">
        <v>42286</v>
      </c>
      <c r="B911" s="31">
        <v>8189.7001950000003</v>
      </c>
      <c r="C911" s="31">
        <v>495.55209400000001</v>
      </c>
      <c r="D911" s="39">
        <f t="shared" si="28"/>
        <v>0.74237296059924784</v>
      </c>
      <c r="E911" s="39">
        <f t="shared" si="29"/>
        <v>-1.5360991117880373E-2</v>
      </c>
    </row>
    <row r="912" spans="1:5" x14ac:dyDescent="0.35">
      <c r="A912" s="38">
        <v>42289</v>
      </c>
      <c r="B912" s="31">
        <v>8143.6000979999999</v>
      </c>
      <c r="C912" s="31">
        <v>491.11892699999999</v>
      </c>
      <c r="D912" s="39">
        <f t="shared" si="28"/>
        <v>-0.56290335302073236</v>
      </c>
      <c r="E912" s="39">
        <f t="shared" si="29"/>
        <v>-8.94591517960577E-3</v>
      </c>
    </row>
    <row r="913" spans="1:5" x14ac:dyDescent="0.35">
      <c r="A913" s="38">
        <v>42290</v>
      </c>
      <c r="B913" s="31">
        <v>8131.7001950000003</v>
      </c>
      <c r="C913" s="31">
        <v>487.880066</v>
      </c>
      <c r="D913" s="39">
        <f t="shared" si="28"/>
        <v>-0.14612582711326969</v>
      </c>
      <c r="E913" s="39">
        <f t="shared" si="29"/>
        <v>-6.5948608818327745E-3</v>
      </c>
    </row>
    <row r="914" spans="1:5" x14ac:dyDescent="0.35">
      <c r="A914" s="38">
        <v>42291</v>
      </c>
      <c r="B914" s="31">
        <v>8107.8999020000001</v>
      </c>
      <c r="C914" s="31">
        <v>489.18255599999998</v>
      </c>
      <c r="D914" s="39">
        <f t="shared" si="28"/>
        <v>-0.2926853232320899</v>
      </c>
      <c r="E914" s="39">
        <f t="shared" si="29"/>
        <v>2.6696930060675556E-3</v>
      </c>
    </row>
    <row r="915" spans="1:5" x14ac:dyDescent="0.35">
      <c r="A915" s="38">
        <v>42292</v>
      </c>
      <c r="B915" s="31">
        <v>8179.5</v>
      </c>
      <c r="C915" s="31">
        <v>485.57015999999999</v>
      </c>
      <c r="D915" s="39">
        <f t="shared" si="28"/>
        <v>0.88309055199778763</v>
      </c>
      <c r="E915" s="39">
        <f t="shared" si="29"/>
        <v>-7.3845560429182389E-3</v>
      </c>
    </row>
    <row r="916" spans="1:5" x14ac:dyDescent="0.35">
      <c r="A916" s="38">
        <v>42293</v>
      </c>
      <c r="B916" s="31">
        <v>8238.1503909999992</v>
      </c>
      <c r="C916" s="31">
        <v>489.93936200000002</v>
      </c>
      <c r="D916" s="39">
        <f t="shared" si="28"/>
        <v>0.71704127391648897</v>
      </c>
      <c r="E916" s="39">
        <f t="shared" si="29"/>
        <v>8.9980858790829118E-3</v>
      </c>
    </row>
    <row r="917" spans="1:5" x14ac:dyDescent="0.35">
      <c r="A917" s="38">
        <v>42296</v>
      </c>
      <c r="B917" s="31">
        <v>8275.0498050000006</v>
      </c>
      <c r="C917" s="31">
        <v>491.28109699999999</v>
      </c>
      <c r="D917" s="39">
        <f t="shared" si="28"/>
        <v>0.44790896316135664</v>
      </c>
      <c r="E917" s="39">
        <f t="shared" si="29"/>
        <v>2.7385735951543557E-3</v>
      </c>
    </row>
    <row r="918" spans="1:5" x14ac:dyDescent="0.35">
      <c r="A918" s="38">
        <v>42297</v>
      </c>
      <c r="B918" s="31">
        <v>8261.6503909999992</v>
      </c>
      <c r="C918" s="31">
        <v>492.99636800000002</v>
      </c>
      <c r="D918" s="39">
        <f t="shared" si="28"/>
        <v>-0.16192547858630493</v>
      </c>
      <c r="E918" s="39">
        <f t="shared" si="29"/>
        <v>3.4914247881188674E-3</v>
      </c>
    </row>
    <row r="919" spans="1:5" x14ac:dyDescent="0.35">
      <c r="A919" s="38">
        <v>42298</v>
      </c>
      <c r="B919" s="31">
        <v>8251.7001949999994</v>
      </c>
      <c r="C919" s="31">
        <v>522.03295900000001</v>
      </c>
      <c r="D919" s="39">
        <f t="shared" si="28"/>
        <v>-0.1204383570967761</v>
      </c>
      <c r="E919" s="39">
        <f t="shared" si="29"/>
        <v>5.889818441826733E-2</v>
      </c>
    </row>
    <row r="920" spans="1:5" x14ac:dyDescent="0.35">
      <c r="A920" s="38">
        <v>42300</v>
      </c>
      <c r="B920" s="31">
        <v>8295.4501949999994</v>
      </c>
      <c r="C920" s="31">
        <v>526.67248500000005</v>
      </c>
      <c r="D920" s="39">
        <f t="shared" si="28"/>
        <v>0.53019376572248345</v>
      </c>
      <c r="E920" s="39">
        <f t="shared" si="29"/>
        <v>8.8874196925946315E-3</v>
      </c>
    </row>
    <row r="921" spans="1:5" x14ac:dyDescent="0.35">
      <c r="A921" s="38">
        <v>42303</v>
      </c>
      <c r="B921" s="31">
        <v>8260.5498050000006</v>
      </c>
      <c r="C921" s="31">
        <v>518.31732199999999</v>
      </c>
      <c r="D921" s="39">
        <f t="shared" si="28"/>
        <v>-0.42071725077723621</v>
      </c>
      <c r="E921" s="39">
        <f t="shared" si="29"/>
        <v>-1.5864058286622018E-2</v>
      </c>
    </row>
    <row r="922" spans="1:5" x14ac:dyDescent="0.35">
      <c r="A922" s="38">
        <v>42304</v>
      </c>
      <c r="B922" s="31">
        <v>8232.9003909999992</v>
      </c>
      <c r="C922" s="31">
        <v>521.74292000000003</v>
      </c>
      <c r="D922" s="39">
        <f t="shared" si="28"/>
        <v>-0.33471638877191351</v>
      </c>
      <c r="E922" s="39">
        <f t="shared" si="29"/>
        <v>6.6090748940858986E-3</v>
      </c>
    </row>
    <row r="923" spans="1:5" x14ac:dyDescent="0.35">
      <c r="A923" s="38">
        <v>42305</v>
      </c>
      <c r="B923" s="31">
        <v>8171.2001950000003</v>
      </c>
      <c r="C923" s="31">
        <v>523.01092500000004</v>
      </c>
      <c r="D923" s="39">
        <f t="shared" si="28"/>
        <v>-0.74943450144797064</v>
      </c>
      <c r="E923" s="39">
        <f t="shared" si="29"/>
        <v>2.4303252644041944E-3</v>
      </c>
    </row>
    <row r="924" spans="1:5" x14ac:dyDescent="0.35">
      <c r="A924" s="38">
        <v>42306</v>
      </c>
      <c r="B924" s="31">
        <v>8111.75</v>
      </c>
      <c r="C924" s="31">
        <v>511.94778400000001</v>
      </c>
      <c r="D924" s="39">
        <f t="shared" si="28"/>
        <v>-0.72755768530035803</v>
      </c>
      <c r="E924" s="39">
        <f t="shared" si="29"/>
        <v>-2.1152791406795241E-2</v>
      </c>
    </row>
    <row r="925" spans="1:5" x14ac:dyDescent="0.35">
      <c r="A925" s="38">
        <v>42307</v>
      </c>
      <c r="B925" s="31">
        <v>8065.7998049999997</v>
      </c>
      <c r="C925" s="31">
        <v>507.411407</v>
      </c>
      <c r="D925" s="39">
        <f t="shared" si="28"/>
        <v>-0.56646463463494745</v>
      </c>
      <c r="E925" s="39">
        <f t="shared" si="29"/>
        <v>-8.8610150132030184E-3</v>
      </c>
    </row>
    <row r="926" spans="1:5" x14ac:dyDescent="0.35">
      <c r="A926" s="38">
        <v>42310</v>
      </c>
      <c r="B926" s="31">
        <v>8050.7998049999997</v>
      </c>
      <c r="C926" s="31">
        <v>513.33374000000003</v>
      </c>
      <c r="D926" s="39">
        <f t="shared" si="28"/>
        <v>-0.18597039800940113</v>
      </c>
      <c r="E926" s="39">
        <f t="shared" si="29"/>
        <v>1.1671659167094834E-2</v>
      </c>
    </row>
    <row r="927" spans="1:5" x14ac:dyDescent="0.35">
      <c r="A927" s="38">
        <v>42311</v>
      </c>
      <c r="B927" s="31">
        <v>8060.7001950000003</v>
      </c>
      <c r="C927" s="31">
        <v>513.41729699999996</v>
      </c>
      <c r="D927" s="39">
        <f t="shared" si="28"/>
        <v>0.12297399314105412</v>
      </c>
      <c r="E927" s="39">
        <f t="shared" si="29"/>
        <v>1.6277324767300107E-4</v>
      </c>
    </row>
    <row r="928" spans="1:5" x14ac:dyDescent="0.35">
      <c r="A928" s="38">
        <v>42312</v>
      </c>
      <c r="B928" s="31">
        <v>8040.2001950000003</v>
      </c>
      <c r="C928" s="31">
        <v>516.38580300000001</v>
      </c>
      <c r="D928" s="39">
        <f t="shared" si="28"/>
        <v>-0.25432033823458683</v>
      </c>
      <c r="E928" s="39">
        <f t="shared" si="29"/>
        <v>5.7818581830912643E-3</v>
      </c>
    </row>
    <row r="929" spans="1:5" x14ac:dyDescent="0.35">
      <c r="A929" s="38">
        <v>42313</v>
      </c>
      <c r="B929" s="31">
        <v>7955.4501950000003</v>
      </c>
      <c r="C929" s="31">
        <v>525.38470500000005</v>
      </c>
      <c r="D929" s="39">
        <f t="shared" si="28"/>
        <v>-1.0540782311950876</v>
      </c>
      <c r="E929" s="39">
        <f t="shared" si="29"/>
        <v>1.7426702956820143E-2</v>
      </c>
    </row>
    <row r="930" spans="1:5" x14ac:dyDescent="0.35">
      <c r="A930" s="38">
        <v>42314</v>
      </c>
      <c r="B930" s="31">
        <v>7954.2998049999997</v>
      </c>
      <c r="C930" s="31">
        <v>523.48773200000005</v>
      </c>
      <c r="D930" s="39">
        <f t="shared" si="28"/>
        <v>-1.4460401005636586E-2</v>
      </c>
      <c r="E930" s="39">
        <f t="shared" si="29"/>
        <v>-3.6106361337641195E-3</v>
      </c>
    </row>
    <row r="931" spans="1:5" x14ac:dyDescent="0.35">
      <c r="A931" s="38">
        <v>42317</v>
      </c>
      <c r="B931" s="31">
        <v>7915.2001950000003</v>
      </c>
      <c r="C931" s="31">
        <v>520.70593299999996</v>
      </c>
      <c r="D931" s="39">
        <f t="shared" si="28"/>
        <v>-0.49155313426106523</v>
      </c>
      <c r="E931" s="39">
        <f t="shared" si="29"/>
        <v>-5.3139717130946855E-3</v>
      </c>
    </row>
    <row r="932" spans="1:5" x14ac:dyDescent="0.35">
      <c r="A932" s="38">
        <v>42318</v>
      </c>
      <c r="B932" s="31">
        <v>7783.3500979999999</v>
      </c>
      <c r="C932" s="31">
        <v>525.50268600000004</v>
      </c>
      <c r="D932" s="39">
        <f t="shared" si="28"/>
        <v>-1.6657834767500843</v>
      </c>
      <c r="E932" s="39">
        <f t="shared" si="29"/>
        <v>9.212019099463729E-3</v>
      </c>
    </row>
    <row r="933" spans="1:5" x14ac:dyDescent="0.35">
      <c r="A933" s="38">
        <v>42321</v>
      </c>
      <c r="B933" s="31">
        <v>7762.25</v>
      </c>
      <c r="C933" s="31">
        <v>525.11456299999998</v>
      </c>
      <c r="D933" s="39">
        <f t="shared" si="28"/>
        <v>-0.27109275227670593</v>
      </c>
      <c r="E933" s="39">
        <f t="shared" si="29"/>
        <v>-7.3857472157633111E-4</v>
      </c>
    </row>
    <row r="934" spans="1:5" x14ac:dyDescent="0.35">
      <c r="A934" s="38">
        <v>42324</v>
      </c>
      <c r="B934" s="31">
        <v>7806.6000979999999</v>
      </c>
      <c r="C934" s="31">
        <v>522.01324499999998</v>
      </c>
      <c r="D934" s="39">
        <f t="shared" si="28"/>
        <v>0.57135621759154742</v>
      </c>
      <c r="E934" s="39">
        <f t="shared" si="29"/>
        <v>-5.9059836053337415E-3</v>
      </c>
    </row>
    <row r="935" spans="1:5" x14ac:dyDescent="0.35">
      <c r="A935" s="38">
        <v>42325</v>
      </c>
      <c r="B935" s="31">
        <v>7837.5498049999997</v>
      </c>
      <c r="C935" s="31">
        <v>518.22393799999998</v>
      </c>
      <c r="D935" s="39">
        <f t="shared" si="28"/>
        <v>0.39645564793217569</v>
      </c>
      <c r="E935" s="39">
        <f t="shared" si="29"/>
        <v>-7.2590246249403271E-3</v>
      </c>
    </row>
    <row r="936" spans="1:5" x14ac:dyDescent="0.35">
      <c r="A936" s="38">
        <v>42326</v>
      </c>
      <c r="B936" s="31">
        <v>7731.7998049999997</v>
      </c>
      <c r="C936" s="31">
        <v>514.125</v>
      </c>
      <c r="D936" s="39">
        <f t="shared" si="28"/>
        <v>-1.349273722414323</v>
      </c>
      <c r="E936" s="39">
        <f t="shared" si="29"/>
        <v>-7.9095883062043643E-3</v>
      </c>
    </row>
    <row r="937" spans="1:5" x14ac:dyDescent="0.35">
      <c r="A937" s="38">
        <v>42327</v>
      </c>
      <c r="B937" s="31">
        <v>7842.75</v>
      </c>
      <c r="C937" s="31">
        <v>518.58758499999999</v>
      </c>
      <c r="D937" s="39">
        <f t="shared" si="28"/>
        <v>1.4349853565563233</v>
      </c>
      <c r="E937" s="39">
        <f t="shared" si="29"/>
        <v>8.6799610989545146E-3</v>
      </c>
    </row>
    <row r="938" spans="1:5" x14ac:dyDescent="0.35">
      <c r="A938" s="38">
        <v>42328</v>
      </c>
      <c r="B938" s="31">
        <v>7856.5498049999997</v>
      </c>
      <c r="C938" s="31">
        <v>532.46698000000004</v>
      </c>
      <c r="D938" s="39">
        <f t="shared" si="28"/>
        <v>0.17595620158744893</v>
      </c>
      <c r="E938" s="39">
        <f t="shared" si="29"/>
        <v>2.6763839708966512E-2</v>
      </c>
    </row>
    <row r="939" spans="1:5" x14ac:dyDescent="0.35">
      <c r="A939" s="38">
        <v>42331</v>
      </c>
      <c r="B939" s="31">
        <v>7849.25</v>
      </c>
      <c r="C939" s="31">
        <v>535.53869599999996</v>
      </c>
      <c r="D939" s="39">
        <f t="shared" si="28"/>
        <v>-9.2913622151977834E-2</v>
      </c>
      <c r="E939" s="39">
        <f t="shared" si="29"/>
        <v>5.7688384733264094E-3</v>
      </c>
    </row>
    <row r="940" spans="1:5" x14ac:dyDescent="0.35">
      <c r="A940" s="38">
        <v>42332</v>
      </c>
      <c r="B940" s="31">
        <v>7831.6000979999999</v>
      </c>
      <c r="C940" s="31">
        <v>540.31091300000003</v>
      </c>
      <c r="D940" s="39">
        <f t="shared" si="28"/>
        <v>-0.22486099945854843</v>
      </c>
      <c r="E940" s="39">
        <f t="shared" si="29"/>
        <v>8.9110591552847736E-3</v>
      </c>
    </row>
    <row r="941" spans="1:5" x14ac:dyDescent="0.35">
      <c r="A941" s="38">
        <v>42334</v>
      </c>
      <c r="B941" s="31">
        <v>7883.7998049999997</v>
      </c>
      <c r="C941" s="31">
        <v>545.02911400000005</v>
      </c>
      <c r="D941" s="39">
        <f t="shared" si="28"/>
        <v>0.66652671672204378</v>
      </c>
      <c r="E941" s="39">
        <f t="shared" si="29"/>
        <v>8.7323814612643626E-3</v>
      </c>
    </row>
    <row r="942" spans="1:5" x14ac:dyDescent="0.35">
      <c r="A942" s="38">
        <v>42335</v>
      </c>
      <c r="B942" s="31">
        <v>7942.7001950000003</v>
      </c>
      <c r="C942" s="31">
        <v>545.58941700000003</v>
      </c>
      <c r="D942" s="39">
        <f t="shared" si="28"/>
        <v>0.74710661682004365</v>
      </c>
      <c r="E942" s="39">
        <f t="shared" si="29"/>
        <v>1.0280239818527862E-3</v>
      </c>
    </row>
    <row r="943" spans="1:5" x14ac:dyDescent="0.35">
      <c r="A943" s="38">
        <v>42338</v>
      </c>
      <c r="B943" s="31">
        <v>7935.25</v>
      </c>
      <c r="C943" s="31">
        <v>548.42523200000005</v>
      </c>
      <c r="D943" s="39">
        <f t="shared" si="28"/>
        <v>-9.3799272502949463E-2</v>
      </c>
      <c r="E943" s="39">
        <f t="shared" si="29"/>
        <v>5.1977089577601261E-3</v>
      </c>
    </row>
    <row r="944" spans="1:5" x14ac:dyDescent="0.35">
      <c r="A944" s="38">
        <v>42339</v>
      </c>
      <c r="B944" s="31">
        <v>7954.8999020000001</v>
      </c>
      <c r="C944" s="31">
        <v>544.65557899999999</v>
      </c>
      <c r="D944" s="39">
        <f t="shared" si="28"/>
        <v>0.24762801424025849</v>
      </c>
      <c r="E944" s="39">
        <f t="shared" si="29"/>
        <v>-6.8735951229903693E-3</v>
      </c>
    </row>
    <row r="945" spans="1:5" x14ac:dyDescent="0.35">
      <c r="A945" s="38">
        <v>42340</v>
      </c>
      <c r="B945" s="31">
        <v>7931.3500979999999</v>
      </c>
      <c r="C945" s="31">
        <v>550.82867399999998</v>
      </c>
      <c r="D945" s="39">
        <f t="shared" si="28"/>
        <v>-0.29604148751236192</v>
      </c>
      <c r="E945" s="39">
        <f t="shared" si="29"/>
        <v>1.1333942473028427E-2</v>
      </c>
    </row>
    <row r="946" spans="1:5" x14ac:dyDescent="0.35">
      <c r="A946" s="38">
        <v>42341</v>
      </c>
      <c r="B946" s="31">
        <v>7864.1499020000001</v>
      </c>
      <c r="C946" s="31">
        <v>547.76672399999995</v>
      </c>
      <c r="D946" s="39">
        <f t="shared" si="28"/>
        <v>-0.84727310192681116</v>
      </c>
      <c r="E946" s="39">
        <f t="shared" si="29"/>
        <v>-5.558806475641144E-3</v>
      </c>
    </row>
    <row r="947" spans="1:5" x14ac:dyDescent="0.35">
      <c r="A947" s="38">
        <v>42342</v>
      </c>
      <c r="B947" s="31">
        <v>7781.8999020000001</v>
      </c>
      <c r="C947" s="31">
        <v>545.16186500000003</v>
      </c>
      <c r="D947" s="39">
        <f t="shared" si="28"/>
        <v>-1.0458854551981809</v>
      </c>
      <c r="E947" s="39">
        <f t="shared" si="29"/>
        <v>-4.7554166506834387E-3</v>
      </c>
    </row>
    <row r="948" spans="1:5" x14ac:dyDescent="0.35">
      <c r="A948" s="38">
        <v>42345</v>
      </c>
      <c r="B948" s="31">
        <v>7765.3999020000001</v>
      </c>
      <c r="C948" s="31">
        <v>535.42584199999999</v>
      </c>
      <c r="D948" s="39">
        <f t="shared" si="28"/>
        <v>-0.21203048365810245</v>
      </c>
      <c r="E948" s="39">
        <f t="shared" si="29"/>
        <v>-1.7858958274713593E-2</v>
      </c>
    </row>
    <row r="949" spans="1:5" x14ac:dyDescent="0.35">
      <c r="A949" s="38">
        <v>42346</v>
      </c>
      <c r="B949" s="31">
        <v>7701.7001950000003</v>
      </c>
      <c r="C949" s="31">
        <v>538.33520499999997</v>
      </c>
      <c r="D949" s="39">
        <f t="shared" si="28"/>
        <v>-0.82030169474715309</v>
      </c>
      <c r="E949" s="39">
        <f t="shared" si="29"/>
        <v>5.4337366107181373E-3</v>
      </c>
    </row>
    <row r="950" spans="1:5" x14ac:dyDescent="0.35">
      <c r="A950" s="38">
        <v>42347</v>
      </c>
      <c r="B950" s="31">
        <v>7612.5</v>
      </c>
      <c r="C950" s="31">
        <v>544.28204300000004</v>
      </c>
      <c r="D950" s="39">
        <f t="shared" si="28"/>
        <v>-1.1581883576552325</v>
      </c>
      <c r="E950" s="39">
        <f t="shared" si="29"/>
        <v>1.1046719487721542E-2</v>
      </c>
    </row>
    <row r="951" spans="1:5" x14ac:dyDescent="0.35">
      <c r="A951" s="38">
        <v>42348</v>
      </c>
      <c r="B951" s="31">
        <v>7683.2998049999997</v>
      </c>
      <c r="C951" s="31">
        <v>541.06286599999999</v>
      </c>
      <c r="D951" s="39">
        <f t="shared" si="28"/>
        <v>0.93004669950738461</v>
      </c>
      <c r="E951" s="39">
        <f t="shared" si="29"/>
        <v>-5.9145383196117281E-3</v>
      </c>
    </row>
    <row r="952" spans="1:5" x14ac:dyDescent="0.35">
      <c r="A952" s="38">
        <v>42349</v>
      </c>
      <c r="B952" s="31">
        <v>7610.4501950000003</v>
      </c>
      <c r="C952" s="31">
        <v>544.33624299999997</v>
      </c>
      <c r="D952" s="39">
        <f t="shared" si="28"/>
        <v>-0.94815524382624683</v>
      </c>
      <c r="E952" s="39">
        <f t="shared" si="29"/>
        <v>6.0499014175553903E-3</v>
      </c>
    </row>
    <row r="953" spans="1:5" x14ac:dyDescent="0.35">
      <c r="A953" s="38">
        <v>42352</v>
      </c>
      <c r="B953" s="31">
        <v>7650.0498049999997</v>
      </c>
      <c r="C953" s="31">
        <v>543.04351799999995</v>
      </c>
      <c r="D953" s="39">
        <f t="shared" si="28"/>
        <v>0.5203320301079678</v>
      </c>
      <c r="E953" s="39">
        <f t="shared" si="29"/>
        <v>-2.3748648314788376E-3</v>
      </c>
    </row>
    <row r="954" spans="1:5" x14ac:dyDescent="0.35">
      <c r="A954" s="38">
        <v>42353</v>
      </c>
      <c r="B954" s="31">
        <v>7700.8999020000001</v>
      </c>
      <c r="C954" s="31">
        <v>534.52618399999994</v>
      </c>
      <c r="D954" s="39">
        <f t="shared" si="28"/>
        <v>0.66470282280731452</v>
      </c>
      <c r="E954" s="39">
        <f t="shared" si="29"/>
        <v>-1.568444096592643E-2</v>
      </c>
    </row>
    <row r="955" spans="1:5" x14ac:dyDescent="0.35">
      <c r="A955" s="38">
        <v>42354</v>
      </c>
      <c r="B955" s="31">
        <v>7750.8999020000001</v>
      </c>
      <c r="C955" s="31">
        <v>551.03509499999996</v>
      </c>
      <c r="D955" s="39">
        <f t="shared" si="28"/>
        <v>0.64927476835550746</v>
      </c>
      <c r="E955" s="39">
        <f t="shared" si="29"/>
        <v>3.0885130596333916E-2</v>
      </c>
    </row>
    <row r="956" spans="1:5" x14ac:dyDescent="0.35">
      <c r="A956" s="38">
        <v>42355</v>
      </c>
      <c r="B956" s="31">
        <v>7844.3500979999999</v>
      </c>
      <c r="C956" s="31">
        <v>551.26605199999995</v>
      </c>
      <c r="D956" s="39">
        <f t="shared" si="28"/>
        <v>1.2056689827188505</v>
      </c>
      <c r="E956" s="39">
        <f t="shared" si="29"/>
        <v>4.1913301366039023E-4</v>
      </c>
    </row>
    <row r="957" spans="1:5" x14ac:dyDescent="0.35">
      <c r="A957" s="38">
        <v>42356</v>
      </c>
      <c r="B957" s="31">
        <v>7761.9501950000003</v>
      </c>
      <c r="C957" s="31">
        <v>563.90191700000003</v>
      </c>
      <c r="D957" s="39">
        <f t="shared" si="28"/>
        <v>-1.0504363264078216</v>
      </c>
      <c r="E957" s="39">
        <f t="shared" si="29"/>
        <v>2.2921536623118743E-2</v>
      </c>
    </row>
    <row r="958" spans="1:5" x14ac:dyDescent="0.35">
      <c r="A958" s="38">
        <v>42359</v>
      </c>
      <c r="B958" s="31">
        <v>7834.4501950000003</v>
      </c>
      <c r="C958" s="31">
        <v>571.47058100000004</v>
      </c>
      <c r="D958" s="39">
        <f t="shared" si="28"/>
        <v>0.93404361247643886</v>
      </c>
      <c r="E958" s="39">
        <f t="shared" si="29"/>
        <v>1.3421951179499203E-2</v>
      </c>
    </row>
    <row r="959" spans="1:5" x14ac:dyDescent="0.35">
      <c r="A959" s="38">
        <v>42360</v>
      </c>
      <c r="B959" s="31">
        <v>7786.1000979999999</v>
      </c>
      <c r="C959" s="31">
        <v>576.97515899999996</v>
      </c>
      <c r="D959" s="39">
        <f t="shared" si="28"/>
        <v>-0.61714728917235095</v>
      </c>
      <c r="E959" s="39">
        <f t="shared" si="29"/>
        <v>9.6323033643615046E-3</v>
      </c>
    </row>
    <row r="960" spans="1:5" x14ac:dyDescent="0.35">
      <c r="A960" s="38">
        <v>42361</v>
      </c>
      <c r="B960" s="31">
        <v>7865.9501950000003</v>
      </c>
      <c r="C960" s="31">
        <v>579.496399</v>
      </c>
      <c r="D960" s="39">
        <f t="shared" si="28"/>
        <v>1.0255467563345531</v>
      </c>
      <c r="E960" s="39">
        <f t="shared" si="29"/>
        <v>4.369754851092358E-3</v>
      </c>
    </row>
    <row r="961" spans="1:5" x14ac:dyDescent="0.35">
      <c r="A961" s="38">
        <v>42362</v>
      </c>
      <c r="B961" s="31">
        <v>7861.0498049999997</v>
      </c>
      <c r="C961" s="31">
        <v>581.07415800000001</v>
      </c>
      <c r="D961" s="39">
        <f t="shared" si="28"/>
        <v>-6.2298767199360561E-2</v>
      </c>
      <c r="E961" s="39">
        <f t="shared" si="29"/>
        <v>2.722638143606505E-3</v>
      </c>
    </row>
    <row r="962" spans="1:5" x14ac:dyDescent="0.35">
      <c r="A962" s="38">
        <v>42366</v>
      </c>
      <c r="B962" s="31">
        <v>7925.1499020000001</v>
      </c>
      <c r="C962" s="31">
        <v>580.03222700000003</v>
      </c>
      <c r="D962" s="39">
        <f t="shared" si="28"/>
        <v>0.8154139534802306</v>
      </c>
      <c r="E962" s="39">
        <f t="shared" si="29"/>
        <v>-1.7931119215251297E-3</v>
      </c>
    </row>
    <row r="963" spans="1:5" x14ac:dyDescent="0.35">
      <c r="A963" s="38">
        <v>42367</v>
      </c>
      <c r="B963" s="31">
        <v>7928.9501950000003</v>
      </c>
      <c r="C963" s="31">
        <v>580.56787099999997</v>
      </c>
      <c r="D963" s="39">
        <f t="shared" si="28"/>
        <v>4.7952316952909517E-2</v>
      </c>
      <c r="E963" s="39">
        <f t="shared" si="29"/>
        <v>9.2347282627786443E-4</v>
      </c>
    </row>
    <row r="964" spans="1:5" x14ac:dyDescent="0.35">
      <c r="A964" s="38">
        <v>42368</v>
      </c>
      <c r="B964" s="31">
        <v>7896.25</v>
      </c>
      <c r="C964" s="31">
        <v>588.43640100000005</v>
      </c>
      <c r="D964" s="39">
        <f t="shared" ref="D964:D1027" si="30">((B964-B963)/B963)*100</f>
        <v>-0.41241518985225945</v>
      </c>
      <c r="E964" s="39">
        <f t="shared" ref="E964:E1027" si="31">((C964-C963)/C963)</f>
        <v>1.3553161297828825E-2</v>
      </c>
    </row>
    <row r="965" spans="1:5" x14ac:dyDescent="0.35">
      <c r="A965" s="38">
        <v>42369</v>
      </c>
      <c r="B965" s="31">
        <v>7946.3500979999999</v>
      </c>
      <c r="C965" s="31">
        <v>587.23718299999996</v>
      </c>
      <c r="D965" s="39">
        <f t="shared" si="30"/>
        <v>0.63447963273705732</v>
      </c>
      <c r="E965" s="39">
        <f t="shared" si="31"/>
        <v>-2.0379738540343751E-3</v>
      </c>
    </row>
    <row r="966" spans="1:5" x14ac:dyDescent="0.35">
      <c r="A966" s="38">
        <v>42373</v>
      </c>
      <c r="B966" s="31">
        <v>7791.2998049999997</v>
      </c>
      <c r="C966" s="31">
        <v>599.19494599999996</v>
      </c>
      <c r="D966" s="39">
        <f t="shared" si="30"/>
        <v>-1.9512139672656068</v>
      </c>
      <c r="E966" s="39">
        <f t="shared" si="31"/>
        <v>2.03627483854339E-2</v>
      </c>
    </row>
    <row r="967" spans="1:5" x14ac:dyDescent="0.35">
      <c r="A967" s="38">
        <v>42374</v>
      </c>
      <c r="B967" s="31">
        <v>7784.6499020000001</v>
      </c>
      <c r="C967" s="31">
        <v>594.92877199999998</v>
      </c>
      <c r="D967" s="39">
        <f t="shared" si="30"/>
        <v>-8.5350367287009316E-2</v>
      </c>
      <c r="E967" s="39">
        <f t="shared" si="31"/>
        <v>-7.1198430969409048E-3</v>
      </c>
    </row>
    <row r="968" spans="1:5" x14ac:dyDescent="0.35">
      <c r="A968" s="38">
        <v>42375</v>
      </c>
      <c r="B968" s="31">
        <v>7741</v>
      </c>
      <c r="C968" s="31">
        <v>589.56182899999999</v>
      </c>
      <c r="D968" s="39">
        <f t="shared" si="30"/>
        <v>-0.56071759872959415</v>
      </c>
      <c r="E968" s="39">
        <f t="shared" si="31"/>
        <v>-9.021152199376218E-3</v>
      </c>
    </row>
    <row r="969" spans="1:5" x14ac:dyDescent="0.35">
      <c r="A969" s="38">
        <v>42376</v>
      </c>
      <c r="B969" s="31">
        <v>7568.2998049999997</v>
      </c>
      <c r="C969" s="31">
        <v>600.31542999999999</v>
      </c>
      <c r="D969" s="39">
        <f t="shared" si="30"/>
        <v>-2.2309804288851613</v>
      </c>
      <c r="E969" s="39">
        <f t="shared" si="31"/>
        <v>1.8239988532229082E-2</v>
      </c>
    </row>
    <row r="970" spans="1:5" x14ac:dyDescent="0.35">
      <c r="A970" s="38">
        <v>42377</v>
      </c>
      <c r="B970" s="31">
        <v>7601.3500979999999</v>
      </c>
      <c r="C970" s="31">
        <v>600.22204599999998</v>
      </c>
      <c r="D970" s="39">
        <f t="shared" si="30"/>
        <v>0.43669376017801981</v>
      </c>
      <c r="E970" s="39">
        <f t="shared" si="31"/>
        <v>-1.5555822045089623E-4</v>
      </c>
    </row>
    <row r="971" spans="1:5" x14ac:dyDescent="0.35">
      <c r="A971" s="38">
        <v>42380</v>
      </c>
      <c r="B971" s="31">
        <v>7563.8500979999999</v>
      </c>
      <c r="C971" s="31">
        <v>620.68719499999997</v>
      </c>
      <c r="D971" s="39">
        <f t="shared" si="30"/>
        <v>-0.49333341467677788</v>
      </c>
      <c r="E971" s="39">
        <f t="shared" si="31"/>
        <v>3.4095963546130724E-2</v>
      </c>
    </row>
    <row r="972" spans="1:5" x14ac:dyDescent="0.35">
      <c r="A972" s="38">
        <v>42381</v>
      </c>
      <c r="B972" s="31">
        <v>7510.2998049999997</v>
      </c>
      <c r="C972" s="31">
        <v>619.871399</v>
      </c>
      <c r="D972" s="39">
        <f t="shared" si="30"/>
        <v>-0.70797665614975325</v>
      </c>
      <c r="E972" s="39">
        <f t="shared" si="31"/>
        <v>-1.3143432095453131E-3</v>
      </c>
    </row>
    <row r="973" spans="1:5" x14ac:dyDescent="0.35">
      <c r="A973" s="38">
        <v>42382</v>
      </c>
      <c r="B973" s="31">
        <v>7562.3999020000001</v>
      </c>
      <c r="C973" s="31">
        <v>610.29736300000002</v>
      </c>
      <c r="D973" s="39">
        <f t="shared" si="30"/>
        <v>0.69371527572460823</v>
      </c>
      <c r="E973" s="39">
        <f t="shared" si="31"/>
        <v>-1.5445197206138524E-2</v>
      </c>
    </row>
    <row r="974" spans="1:5" x14ac:dyDescent="0.35">
      <c r="A974" s="38">
        <v>42383</v>
      </c>
      <c r="B974" s="31">
        <v>7536.7998049999997</v>
      </c>
      <c r="C974" s="31">
        <v>597.42559800000004</v>
      </c>
      <c r="D974" s="39">
        <f t="shared" si="30"/>
        <v>-0.33851815999878687</v>
      </c>
      <c r="E974" s="39">
        <f t="shared" si="31"/>
        <v>-2.1090972664091261E-2</v>
      </c>
    </row>
    <row r="975" spans="1:5" x14ac:dyDescent="0.35">
      <c r="A975" s="38">
        <v>42384</v>
      </c>
      <c r="B975" s="31">
        <v>7437.7998049999997</v>
      </c>
      <c r="C975" s="31">
        <v>597.23394800000005</v>
      </c>
      <c r="D975" s="39">
        <f t="shared" si="30"/>
        <v>-1.3135548583142975</v>
      </c>
      <c r="E975" s="39">
        <f t="shared" si="31"/>
        <v>-3.207930839280533E-4</v>
      </c>
    </row>
    <row r="976" spans="1:5" x14ac:dyDescent="0.35">
      <c r="A976" s="38">
        <v>42387</v>
      </c>
      <c r="B976" s="31">
        <v>7351</v>
      </c>
      <c r="C976" s="31">
        <v>587.34527600000001</v>
      </c>
      <c r="D976" s="39">
        <f t="shared" si="30"/>
        <v>-1.1670091596395105</v>
      </c>
      <c r="E976" s="39">
        <f t="shared" si="31"/>
        <v>-1.6557451285404898E-2</v>
      </c>
    </row>
    <row r="977" spans="1:5" x14ac:dyDescent="0.35">
      <c r="A977" s="38">
        <v>42388</v>
      </c>
      <c r="B977" s="31">
        <v>7435.1000979999999</v>
      </c>
      <c r="C977" s="31">
        <v>540.94006300000001</v>
      </c>
      <c r="D977" s="39">
        <f t="shared" si="30"/>
        <v>1.144063365528498</v>
      </c>
      <c r="E977" s="39">
        <f t="shared" si="31"/>
        <v>-7.9008404249087727E-2</v>
      </c>
    </row>
    <row r="978" spans="1:5" x14ac:dyDescent="0.35">
      <c r="A978" s="38">
        <v>42389</v>
      </c>
      <c r="B978" s="31">
        <v>7309.2998049999997</v>
      </c>
      <c r="C978" s="31">
        <v>554.868469</v>
      </c>
      <c r="D978" s="39">
        <f t="shared" si="30"/>
        <v>-1.6919784715990549</v>
      </c>
      <c r="E978" s="39">
        <f t="shared" si="31"/>
        <v>2.5748519942772281E-2</v>
      </c>
    </row>
    <row r="979" spans="1:5" x14ac:dyDescent="0.35">
      <c r="A979" s="38">
        <v>42390</v>
      </c>
      <c r="B979" s="31">
        <v>7276.7998049999997</v>
      </c>
      <c r="C979" s="31">
        <v>554.32794200000001</v>
      </c>
      <c r="D979" s="39">
        <f t="shared" si="30"/>
        <v>-0.44463903338276056</v>
      </c>
      <c r="E979" s="39">
        <f t="shared" si="31"/>
        <v>-9.7415338985498798E-4</v>
      </c>
    </row>
    <row r="980" spans="1:5" x14ac:dyDescent="0.35">
      <c r="A980" s="38">
        <v>42391</v>
      </c>
      <c r="B980" s="31">
        <v>7422.4501950000003</v>
      </c>
      <c r="C980" s="31">
        <v>564.41790800000001</v>
      </c>
      <c r="D980" s="39">
        <f t="shared" si="30"/>
        <v>2.0015720358270968</v>
      </c>
      <c r="E980" s="39">
        <f t="shared" si="31"/>
        <v>1.8202160193469021E-2</v>
      </c>
    </row>
    <row r="981" spans="1:5" x14ac:dyDescent="0.35">
      <c r="A981" s="38">
        <v>42394</v>
      </c>
      <c r="B981" s="31">
        <v>7436.1499020000001</v>
      </c>
      <c r="C981" s="31">
        <v>572.14392099999998</v>
      </c>
      <c r="D981" s="39">
        <f t="shared" si="30"/>
        <v>0.18457122163282849</v>
      </c>
      <c r="E981" s="39">
        <f t="shared" si="31"/>
        <v>1.368846184802479E-2</v>
      </c>
    </row>
    <row r="982" spans="1:5" x14ac:dyDescent="0.35">
      <c r="A982" s="38">
        <v>42396</v>
      </c>
      <c r="B982" s="31">
        <v>7437.75</v>
      </c>
      <c r="C982" s="31">
        <v>575.64819299999999</v>
      </c>
      <c r="D982" s="39">
        <f t="shared" si="30"/>
        <v>2.1517828729750759E-2</v>
      </c>
      <c r="E982" s="39">
        <f t="shared" si="31"/>
        <v>6.1248085864046339E-3</v>
      </c>
    </row>
    <row r="983" spans="1:5" x14ac:dyDescent="0.35">
      <c r="A983" s="38">
        <v>42397</v>
      </c>
      <c r="B983" s="31">
        <v>7424.6499020000001</v>
      </c>
      <c r="C983" s="31">
        <v>583.57574499999998</v>
      </c>
      <c r="D983" s="39">
        <f t="shared" si="30"/>
        <v>-0.17612985109744062</v>
      </c>
      <c r="E983" s="39">
        <f t="shared" si="31"/>
        <v>1.3771522427066824E-2</v>
      </c>
    </row>
    <row r="984" spans="1:5" x14ac:dyDescent="0.35">
      <c r="A984" s="38">
        <v>42398</v>
      </c>
      <c r="B984" s="31">
        <v>7563.5498049999997</v>
      </c>
      <c r="C984" s="31">
        <v>567.76007100000004</v>
      </c>
      <c r="D984" s="39">
        <f t="shared" si="30"/>
        <v>1.8707939745762781</v>
      </c>
      <c r="E984" s="39">
        <f t="shared" si="31"/>
        <v>-2.710132169732302E-2</v>
      </c>
    </row>
    <row r="985" spans="1:5" x14ac:dyDescent="0.35">
      <c r="A985" s="38">
        <v>42401</v>
      </c>
      <c r="B985" s="31">
        <v>7555.9501950000003</v>
      </c>
      <c r="C985" s="31">
        <v>582.73535200000003</v>
      </c>
      <c r="D985" s="39">
        <f t="shared" si="30"/>
        <v>-0.10047676284190611</v>
      </c>
      <c r="E985" s="39">
        <f t="shared" si="31"/>
        <v>2.637607286053759E-2</v>
      </c>
    </row>
    <row r="986" spans="1:5" x14ac:dyDescent="0.35">
      <c r="A986" s="38">
        <v>42402</v>
      </c>
      <c r="B986" s="31">
        <v>7455.5498049999997</v>
      </c>
      <c r="C986" s="31">
        <v>590.08282499999996</v>
      </c>
      <c r="D986" s="39">
        <f t="shared" si="30"/>
        <v>-1.3287592878317098</v>
      </c>
      <c r="E986" s="39">
        <f t="shared" si="31"/>
        <v>1.2608593205788419E-2</v>
      </c>
    </row>
    <row r="987" spans="1:5" x14ac:dyDescent="0.35">
      <c r="A987" s="38">
        <v>42403</v>
      </c>
      <c r="B987" s="31">
        <v>7361.7998049999997</v>
      </c>
      <c r="C987" s="31">
        <v>571.23474099999999</v>
      </c>
      <c r="D987" s="39">
        <f t="shared" si="30"/>
        <v>-1.2574525347161838</v>
      </c>
      <c r="E987" s="39">
        <f t="shared" si="31"/>
        <v>-3.194142110474063E-2</v>
      </c>
    </row>
    <row r="988" spans="1:5" x14ac:dyDescent="0.35">
      <c r="A988" s="38">
        <v>42404</v>
      </c>
      <c r="B988" s="31">
        <v>7404</v>
      </c>
      <c r="C988" s="31">
        <v>627.10095200000001</v>
      </c>
      <c r="D988" s="39">
        <f t="shared" si="30"/>
        <v>0.57323203724364724</v>
      </c>
      <c r="E988" s="39">
        <f t="shared" si="31"/>
        <v>9.7799043003233624E-2</v>
      </c>
    </row>
    <row r="989" spans="1:5" x14ac:dyDescent="0.35">
      <c r="A989" s="38">
        <v>42405</v>
      </c>
      <c r="B989" s="31">
        <v>7489.1000979999999</v>
      </c>
      <c r="C989" s="31">
        <v>623.57708700000001</v>
      </c>
      <c r="D989" s="39">
        <f t="shared" si="30"/>
        <v>1.1493800378173946</v>
      </c>
      <c r="E989" s="39">
        <f t="shared" si="31"/>
        <v>-5.6192946107981676E-3</v>
      </c>
    </row>
    <row r="990" spans="1:5" x14ac:dyDescent="0.35">
      <c r="A990" s="38">
        <v>42408</v>
      </c>
      <c r="B990" s="31">
        <v>7387.25</v>
      </c>
      <c r="C990" s="31">
        <v>658.41790800000001</v>
      </c>
      <c r="D990" s="39">
        <f t="shared" si="30"/>
        <v>-1.3599777899510175</v>
      </c>
      <c r="E990" s="39">
        <f t="shared" si="31"/>
        <v>5.5872516367811965E-2</v>
      </c>
    </row>
    <row r="991" spans="1:5" x14ac:dyDescent="0.35">
      <c r="A991" s="38">
        <v>42409</v>
      </c>
      <c r="B991" s="31">
        <v>7298.2001950000003</v>
      </c>
      <c r="C991" s="31">
        <v>654.66308600000002</v>
      </c>
      <c r="D991" s="39">
        <f t="shared" si="30"/>
        <v>-1.2054527056753144</v>
      </c>
      <c r="E991" s="39">
        <f t="shared" si="31"/>
        <v>-5.7027944628747704E-3</v>
      </c>
    </row>
    <row r="992" spans="1:5" x14ac:dyDescent="0.35">
      <c r="A992" s="38">
        <v>42410</v>
      </c>
      <c r="B992" s="31">
        <v>7215.7001950000003</v>
      </c>
      <c r="C992" s="31">
        <v>647.182861</v>
      </c>
      <c r="D992" s="39">
        <f t="shared" si="30"/>
        <v>-1.1304156887409142</v>
      </c>
      <c r="E992" s="39">
        <f t="shared" si="31"/>
        <v>-1.1426068095123998E-2</v>
      </c>
    </row>
    <row r="993" spans="1:5" x14ac:dyDescent="0.35">
      <c r="A993" s="38">
        <v>42411</v>
      </c>
      <c r="B993" s="31">
        <v>6976.3500979999999</v>
      </c>
      <c r="C993" s="31">
        <v>636.81744400000002</v>
      </c>
      <c r="D993" s="39">
        <f t="shared" si="30"/>
        <v>-3.3170737493480416</v>
      </c>
      <c r="E993" s="39">
        <f t="shared" si="31"/>
        <v>-1.6016210602338526E-2</v>
      </c>
    </row>
    <row r="994" spans="1:5" x14ac:dyDescent="0.35">
      <c r="A994" s="38">
        <v>42412</v>
      </c>
      <c r="B994" s="31">
        <v>6980.9501950000003</v>
      </c>
      <c r="C994" s="31">
        <v>607.38775599999997</v>
      </c>
      <c r="D994" s="39">
        <f t="shared" si="30"/>
        <v>6.5938448262784707E-2</v>
      </c>
      <c r="E994" s="39">
        <f t="shared" si="31"/>
        <v>-4.6213696369787345E-2</v>
      </c>
    </row>
    <row r="995" spans="1:5" x14ac:dyDescent="0.35">
      <c r="A995" s="38">
        <v>42415</v>
      </c>
      <c r="B995" s="31">
        <v>7162.9501950000003</v>
      </c>
      <c r="C995" s="31">
        <v>589.45373500000005</v>
      </c>
      <c r="D995" s="39">
        <f t="shared" si="30"/>
        <v>2.6070949500593019</v>
      </c>
      <c r="E995" s="39">
        <f t="shared" si="31"/>
        <v>-2.9526477646019452E-2</v>
      </c>
    </row>
    <row r="996" spans="1:5" x14ac:dyDescent="0.35">
      <c r="A996" s="38">
        <v>42416</v>
      </c>
      <c r="B996" s="31">
        <v>7048.25</v>
      </c>
      <c r="C996" s="31">
        <v>610.41033900000002</v>
      </c>
      <c r="D996" s="39">
        <f t="shared" si="30"/>
        <v>-1.6012982343513327</v>
      </c>
      <c r="E996" s="39">
        <f t="shared" si="31"/>
        <v>3.5552584970896771E-2</v>
      </c>
    </row>
    <row r="997" spans="1:5" x14ac:dyDescent="0.35">
      <c r="A997" s="38">
        <v>42417</v>
      </c>
      <c r="B997" s="31">
        <v>7108.4501950000003</v>
      </c>
      <c r="C997" s="31">
        <v>590.89386000000002</v>
      </c>
      <c r="D997" s="39">
        <f t="shared" si="30"/>
        <v>0.85411548966055906</v>
      </c>
      <c r="E997" s="39">
        <f t="shared" si="31"/>
        <v>-3.1972720239261877E-2</v>
      </c>
    </row>
    <row r="998" spans="1:5" x14ac:dyDescent="0.35">
      <c r="A998" s="38">
        <v>42418</v>
      </c>
      <c r="B998" s="31">
        <v>7191.75</v>
      </c>
      <c r="C998" s="31">
        <v>600.67913799999997</v>
      </c>
      <c r="D998" s="39">
        <f t="shared" si="30"/>
        <v>1.1718420009271746</v>
      </c>
      <c r="E998" s="39">
        <f t="shared" si="31"/>
        <v>1.6560128074439542E-2</v>
      </c>
    </row>
    <row r="999" spans="1:5" x14ac:dyDescent="0.35">
      <c r="A999" s="38">
        <v>42419</v>
      </c>
      <c r="B999" s="31">
        <v>7210.75</v>
      </c>
      <c r="C999" s="31">
        <v>605.88879399999996</v>
      </c>
      <c r="D999" s="39">
        <f t="shared" si="30"/>
        <v>0.26419160844022666</v>
      </c>
      <c r="E999" s="39">
        <f t="shared" si="31"/>
        <v>8.6729431245870826E-3</v>
      </c>
    </row>
    <row r="1000" spans="1:5" x14ac:dyDescent="0.35">
      <c r="A1000" s="38">
        <v>42422</v>
      </c>
      <c r="B1000" s="31">
        <v>7234.5498049999997</v>
      </c>
      <c r="C1000" s="31">
        <v>594.50134300000002</v>
      </c>
      <c r="D1000" s="39">
        <f t="shared" si="30"/>
        <v>0.33006004923204452</v>
      </c>
      <c r="E1000" s="39">
        <f t="shared" si="31"/>
        <v>-1.8794622235578005E-2</v>
      </c>
    </row>
    <row r="1001" spans="1:5" x14ac:dyDescent="0.35">
      <c r="A1001" s="38">
        <v>42423</v>
      </c>
      <c r="B1001" s="31">
        <v>7109.5498049999997</v>
      </c>
      <c r="C1001" s="31">
        <v>590.01403800000003</v>
      </c>
      <c r="D1001" s="39">
        <f t="shared" si="30"/>
        <v>-1.727820021552813</v>
      </c>
      <c r="E1001" s="39">
        <f t="shared" si="31"/>
        <v>-7.5480149083531874E-3</v>
      </c>
    </row>
    <row r="1002" spans="1:5" x14ac:dyDescent="0.35">
      <c r="A1002" s="38">
        <v>42424</v>
      </c>
      <c r="B1002" s="31">
        <v>7018.7001950000003</v>
      </c>
      <c r="C1002" s="31">
        <v>579.43743900000004</v>
      </c>
      <c r="D1002" s="39">
        <f t="shared" si="30"/>
        <v>-1.2778532043773945</v>
      </c>
      <c r="E1002" s="39">
        <f t="shared" si="31"/>
        <v>-1.7926012465486436E-2</v>
      </c>
    </row>
    <row r="1003" spans="1:5" x14ac:dyDescent="0.35">
      <c r="A1003" s="38">
        <v>42425</v>
      </c>
      <c r="B1003" s="31">
        <v>6970.6000979999999</v>
      </c>
      <c r="C1003" s="31">
        <v>571.50988800000005</v>
      </c>
      <c r="D1003" s="39">
        <f t="shared" si="30"/>
        <v>-0.68531345781468378</v>
      </c>
      <c r="E1003" s="39">
        <f t="shared" si="31"/>
        <v>-1.3681461476982666E-2</v>
      </c>
    </row>
    <row r="1004" spans="1:5" x14ac:dyDescent="0.35">
      <c r="A1004" s="38">
        <v>42426</v>
      </c>
      <c r="B1004" s="31">
        <v>7029.75</v>
      </c>
      <c r="C1004" s="31">
        <v>565.48449700000003</v>
      </c>
      <c r="D1004" s="39">
        <f t="shared" si="30"/>
        <v>0.84856255083362708</v>
      </c>
      <c r="E1004" s="39">
        <f t="shared" si="31"/>
        <v>-1.054293394832744E-2</v>
      </c>
    </row>
    <row r="1005" spans="1:5" x14ac:dyDescent="0.35">
      <c r="A1005" s="38">
        <v>42429</v>
      </c>
      <c r="B1005" s="31">
        <v>6987.0498049999997</v>
      </c>
      <c r="C1005" s="31">
        <v>570.94476299999997</v>
      </c>
      <c r="D1005" s="39">
        <f t="shared" si="30"/>
        <v>-0.60742124542125042</v>
      </c>
      <c r="E1005" s="39">
        <f t="shared" si="31"/>
        <v>9.6559075075756378E-3</v>
      </c>
    </row>
    <row r="1006" spans="1:5" x14ac:dyDescent="0.35">
      <c r="A1006" s="38">
        <v>42430</v>
      </c>
      <c r="B1006" s="31">
        <v>7222.2998049999997</v>
      </c>
      <c r="C1006" s="31">
        <v>583.09417699999995</v>
      </c>
      <c r="D1006" s="39">
        <f t="shared" si="30"/>
        <v>3.3669432244729789</v>
      </c>
      <c r="E1006" s="39">
        <f t="shared" si="31"/>
        <v>2.1279491095008048E-2</v>
      </c>
    </row>
    <row r="1007" spans="1:5" x14ac:dyDescent="0.35">
      <c r="A1007" s="38">
        <v>42431</v>
      </c>
      <c r="B1007" s="31">
        <v>7368.8500979999999</v>
      </c>
      <c r="C1007" s="31">
        <v>610.30224599999997</v>
      </c>
      <c r="D1007" s="39">
        <f t="shared" si="30"/>
        <v>2.0291361056286177</v>
      </c>
      <c r="E1007" s="39">
        <f t="shared" si="31"/>
        <v>4.6661534402529327E-2</v>
      </c>
    </row>
    <row r="1008" spans="1:5" x14ac:dyDescent="0.35">
      <c r="A1008" s="38">
        <v>42432</v>
      </c>
      <c r="B1008" s="31">
        <v>7475.6000979999999</v>
      </c>
      <c r="C1008" s="31">
        <v>626.23113999999998</v>
      </c>
      <c r="D1008" s="39">
        <f t="shared" si="30"/>
        <v>1.4486656476968274</v>
      </c>
      <c r="E1008" s="39">
        <f t="shared" si="31"/>
        <v>2.6100008814321181E-2</v>
      </c>
    </row>
    <row r="1009" spans="1:5" x14ac:dyDescent="0.35">
      <c r="A1009" s="38">
        <v>42433</v>
      </c>
      <c r="B1009" s="31">
        <v>7485.3500979999999</v>
      </c>
      <c r="C1009" s="31">
        <v>610.18926999999996</v>
      </c>
      <c r="D1009" s="39">
        <f t="shared" si="30"/>
        <v>0.13042431205768334</v>
      </c>
      <c r="E1009" s="39">
        <f t="shared" si="31"/>
        <v>-2.5616531940586693E-2</v>
      </c>
    </row>
    <row r="1010" spans="1:5" x14ac:dyDescent="0.35">
      <c r="A1010" s="38">
        <v>42437</v>
      </c>
      <c r="B1010" s="31">
        <v>7485.2998049999997</v>
      </c>
      <c r="C1010" s="31">
        <v>622.65801999999996</v>
      </c>
      <c r="D1010" s="39">
        <f t="shared" si="30"/>
        <v>-6.7188574137201239E-4</v>
      </c>
      <c r="E1010" s="39">
        <f t="shared" si="31"/>
        <v>2.0434233463331796E-2</v>
      </c>
    </row>
    <row r="1011" spans="1:5" x14ac:dyDescent="0.35">
      <c r="A1011" s="38">
        <v>42438</v>
      </c>
      <c r="B1011" s="31">
        <v>7531.7998049999997</v>
      </c>
      <c r="C1011" s="31">
        <v>618.57879600000001</v>
      </c>
      <c r="D1011" s="39">
        <f t="shared" si="30"/>
        <v>0.6212176026528573</v>
      </c>
      <c r="E1011" s="39">
        <f t="shared" si="31"/>
        <v>-6.5513072488811016E-3</v>
      </c>
    </row>
    <row r="1012" spans="1:5" x14ac:dyDescent="0.35">
      <c r="A1012" s="38">
        <v>42439</v>
      </c>
      <c r="B1012" s="31">
        <v>7486.1499020000001</v>
      </c>
      <c r="C1012" s="31">
        <v>631.43084699999997</v>
      </c>
      <c r="D1012" s="39">
        <f t="shared" si="30"/>
        <v>-0.60609554398531362</v>
      </c>
      <c r="E1012" s="39">
        <f t="shared" si="31"/>
        <v>2.0776740300681048E-2</v>
      </c>
    </row>
    <row r="1013" spans="1:5" x14ac:dyDescent="0.35">
      <c r="A1013" s="38">
        <v>42440</v>
      </c>
      <c r="B1013" s="31">
        <v>7510.2001950000003</v>
      </c>
      <c r="C1013" s="31">
        <v>629.57312000000002</v>
      </c>
      <c r="D1013" s="39">
        <f t="shared" si="30"/>
        <v>0.32126384476451586</v>
      </c>
      <c r="E1013" s="39">
        <f t="shared" si="31"/>
        <v>-2.9420909808670695E-3</v>
      </c>
    </row>
    <row r="1014" spans="1:5" x14ac:dyDescent="0.35">
      <c r="A1014" s="38">
        <v>42443</v>
      </c>
      <c r="B1014" s="31">
        <v>7538.75</v>
      </c>
      <c r="C1014" s="31">
        <v>629.13079800000003</v>
      </c>
      <c r="D1014" s="39">
        <f t="shared" si="30"/>
        <v>0.38014705678561012</v>
      </c>
      <c r="E1014" s="39">
        <f t="shared" si="31"/>
        <v>-7.025744682364935E-4</v>
      </c>
    </row>
    <row r="1015" spans="1:5" x14ac:dyDescent="0.35">
      <c r="A1015" s="38">
        <v>42444</v>
      </c>
      <c r="B1015" s="31">
        <v>7460.6000979999999</v>
      </c>
      <c r="C1015" s="31">
        <v>640.56744400000002</v>
      </c>
      <c r="D1015" s="39">
        <f t="shared" si="30"/>
        <v>-1.0366427060189038</v>
      </c>
      <c r="E1015" s="39">
        <f t="shared" si="31"/>
        <v>1.8178486947955767E-2</v>
      </c>
    </row>
    <row r="1016" spans="1:5" x14ac:dyDescent="0.35">
      <c r="A1016" s="38">
        <v>42445</v>
      </c>
      <c r="B1016" s="31">
        <v>7498.75</v>
      </c>
      <c r="C1016" s="31">
        <v>636.38006600000006</v>
      </c>
      <c r="D1016" s="39">
        <f t="shared" si="30"/>
        <v>0.51135165400739202</v>
      </c>
      <c r="E1016" s="39">
        <f t="shared" si="31"/>
        <v>-6.536982232272121E-3</v>
      </c>
    </row>
    <row r="1017" spans="1:5" x14ac:dyDescent="0.35">
      <c r="A1017" s="38">
        <v>42446</v>
      </c>
      <c r="B1017" s="31">
        <v>7512.5498049999997</v>
      </c>
      <c r="C1017" s="31">
        <v>638.96258499999999</v>
      </c>
      <c r="D1017" s="39">
        <f t="shared" si="30"/>
        <v>0.18402807134521953</v>
      </c>
      <c r="E1017" s="39">
        <f t="shared" si="31"/>
        <v>4.0581393698147887E-3</v>
      </c>
    </row>
    <row r="1018" spans="1:5" x14ac:dyDescent="0.35">
      <c r="A1018" s="38">
        <v>42447</v>
      </c>
      <c r="B1018" s="31">
        <v>7604.3500979999999</v>
      </c>
      <c r="C1018" s="31">
        <v>648.740723</v>
      </c>
      <c r="D1018" s="39">
        <f t="shared" si="30"/>
        <v>1.2219591933873408</v>
      </c>
      <c r="E1018" s="39">
        <f t="shared" si="31"/>
        <v>1.530314642757997E-2</v>
      </c>
    </row>
    <row r="1019" spans="1:5" x14ac:dyDescent="0.35">
      <c r="A1019" s="38">
        <v>42450</v>
      </c>
      <c r="B1019" s="31">
        <v>7704.25</v>
      </c>
      <c r="C1019" s="31">
        <v>653.75292999999999</v>
      </c>
      <c r="D1019" s="39">
        <f t="shared" si="30"/>
        <v>1.3137204456995546</v>
      </c>
      <c r="E1019" s="39">
        <f t="shared" si="31"/>
        <v>7.7260557604921457E-3</v>
      </c>
    </row>
    <row r="1020" spans="1:5" x14ac:dyDescent="0.35">
      <c r="A1020" s="38">
        <v>42451</v>
      </c>
      <c r="B1020" s="31">
        <v>7714.8999020000001</v>
      </c>
      <c r="C1020" s="31">
        <v>655.88207999999997</v>
      </c>
      <c r="D1020" s="39">
        <f t="shared" si="30"/>
        <v>0.13823411753253217</v>
      </c>
      <c r="E1020" s="39">
        <f t="shared" si="31"/>
        <v>3.2568114073308727E-3</v>
      </c>
    </row>
    <row r="1021" spans="1:5" x14ac:dyDescent="0.35">
      <c r="A1021" s="38">
        <v>42452</v>
      </c>
      <c r="B1021" s="31">
        <v>7716.5</v>
      </c>
      <c r="C1021" s="31">
        <v>651.30352800000003</v>
      </c>
      <c r="D1021" s="39">
        <f t="shared" si="30"/>
        <v>2.0740359827417613E-2</v>
      </c>
      <c r="E1021" s="39">
        <f t="shared" si="31"/>
        <v>-6.9807548332467707E-3</v>
      </c>
    </row>
    <row r="1022" spans="1:5" x14ac:dyDescent="0.35">
      <c r="A1022" s="38">
        <v>42457</v>
      </c>
      <c r="B1022" s="31">
        <v>7615.1000979999999</v>
      </c>
      <c r="C1022" s="31">
        <v>677.58709699999997</v>
      </c>
      <c r="D1022" s="39">
        <f t="shared" si="30"/>
        <v>-1.3140659884662751</v>
      </c>
      <c r="E1022" s="39">
        <f t="shared" si="31"/>
        <v>4.0355330303077898E-2</v>
      </c>
    </row>
    <row r="1023" spans="1:5" x14ac:dyDescent="0.35">
      <c r="A1023" s="38">
        <v>42458</v>
      </c>
      <c r="B1023" s="31">
        <v>7597</v>
      </c>
      <c r="C1023" s="31">
        <v>660.43597399999999</v>
      </c>
      <c r="D1023" s="39">
        <f t="shared" si="30"/>
        <v>-0.23768693473581035</v>
      </c>
      <c r="E1023" s="39">
        <f t="shared" si="31"/>
        <v>-2.5312056672767463E-2</v>
      </c>
    </row>
    <row r="1024" spans="1:5" x14ac:dyDescent="0.35">
      <c r="A1024" s="38">
        <v>42459</v>
      </c>
      <c r="B1024" s="31">
        <v>7735.2001950000003</v>
      </c>
      <c r="C1024" s="31">
        <v>656.15319799999997</v>
      </c>
      <c r="D1024" s="39">
        <f t="shared" si="30"/>
        <v>1.8191417006713222</v>
      </c>
      <c r="E1024" s="39">
        <f t="shared" si="31"/>
        <v>-6.4847709219425604E-3</v>
      </c>
    </row>
    <row r="1025" spans="1:5" x14ac:dyDescent="0.35">
      <c r="A1025" s="38">
        <v>42460</v>
      </c>
      <c r="B1025" s="31">
        <v>7738.3999020000001</v>
      </c>
      <c r="C1025" s="31">
        <v>669.06579599999998</v>
      </c>
      <c r="D1025" s="39">
        <f t="shared" si="30"/>
        <v>4.1365535724182535E-2</v>
      </c>
      <c r="E1025" s="39">
        <f t="shared" si="31"/>
        <v>1.9679242651500426E-2</v>
      </c>
    </row>
    <row r="1026" spans="1:5" x14ac:dyDescent="0.35">
      <c r="A1026" s="38">
        <v>42461</v>
      </c>
      <c r="B1026" s="31">
        <v>7713.0498049999997</v>
      </c>
      <c r="C1026" s="31">
        <v>682.51062000000002</v>
      </c>
      <c r="D1026" s="39">
        <f t="shared" si="30"/>
        <v>-0.32758835574585249</v>
      </c>
      <c r="E1026" s="39">
        <f t="shared" si="31"/>
        <v>2.0094920530058062E-2</v>
      </c>
    </row>
    <row r="1027" spans="1:5" x14ac:dyDescent="0.35">
      <c r="A1027" s="38">
        <v>42464</v>
      </c>
      <c r="B1027" s="31">
        <v>7758.7998049999997</v>
      </c>
      <c r="C1027" s="31">
        <v>677.91235400000005</v>
      </c>
      <c r="D1027" s="39">
        <f t="shared" si="30"/>
        <v>0.59315058448530267</v>
      </c>
      <c r="E1027" s="39">
        <f t="shared" si="31"/>
        <v>-6.7372812455284096E-3</v>
      </c>
    </row>
    <row r="1028" spans="1:5" x14ac:dyDescent="0.35">
      <c r="A1028" s="38">
        <v>42465</v>
      </c>
      <c r="B1028" s="31">
        <v>7603.2001950000003</v>
      </c>
      <c r="C1028" s="31">
        <v>677.14355499999999</v>
      </c>
      <c r="D1028" s="39">
        <f t="shared" ref="D1028:D1091" si="32">((B1028-B1027)/B1027)*100</f>
        <v>-2.0054597864443715</v>
      </c>
      <c r="E1028" s="39">
        <f t="shared" ref="E1028:E1091" si="33">((C1028-C1027)/C1027)</f>
        <v>-1.1340684315070885E-3</v>
      </c>
    </row>
    <row r="1029" spans="1:5" x14ac:dyDescent="0.35">
      <c r="A1029" s="38">
        <v>42466</v>
      </c>
      <c r="B1029" s="31">
        <v>7614.3500979999999</v>
      </c>
      <c r="C1029" s="31">
        <v>672.59448199999997</v>
      </c>
      <c r="D1029" s="39">
        <f t="shared" si="32"/>
        <v>0.14664749992157139</v>
      </c>
      <c r="E1029" s="39">
        <f t="shared" si="33"/>
        <v>-6.7180333718158498E-3</v>
      </c>
    </row>
    <row r="1030" spans="1:5" x14ac:dyDescent="0.35">
      <c r="A1030" s="38">
        <v>42467</v>
      </c>
      <c r="B1030" s="31">
        <v>7546.4501950000003</v>
      </c>
      <c r="C1030" s="31">
        <v>684.81726100000003</v>
      </c>
      <c r="D1030" s="39">
        <f t="shared" si="32"/>
        <v>-0.89173602639881588</v>
      </c>
      <c r="E1030" s="39">
        <f t="shared" si="33"/>
        <v>1.8172582926423802E-2</v>
      </c>
    </row>
    <row r="1031" spans="1:5" x14ac:dyDescent="0.35">
      <c r="A1031" s="38">
        <v>42468</v>
      </c>
      <c r="B1031" s="31">
        <v>7555.2001950000003</v>
      </c>
      <c r="C1031" s="31">
        <v>688.27209500000004</v>
      </c>
      <c r="D1031" s="39">
        <f t="shared" si="32"/>
        <v>0.11594855559766931</v>
      </c>
      <c r="E1031" s="39">
        <f t="shared" si="33"/>
        <v>5.0448991238262689E-3</v>
      </c>
    </row>
    <row r="1032" spans="1:5" x14ac:dyDescent="0.35">
      <c r="A1032" s="38">
        <v>42471</v>
      </c>
      <c r="B1032" s="31">
        <v>7671.3999020000001</v>
      </c>
      <c r="C1032" s="31">
        <v>703.14624000000003</v>
      </c>
      <c r="D1032" s="39">
        <f t="shared" si="32"/>
        <v>1.538009635759225</v>
      </c>
      <c r="E1032" s="39">
        <f t="shared" si="33"/>
        <v>2.1610849993853081E-2</v>
      </c>
    </row>
    <row r="1033" spans="1:5" x14ac:dyDescent="0.35">
      <c r="A1033" s="38">
        <v>42472</v>
      </c>
      <c r="B1033" s="31">
        <v>7708.9501950000003</v>
      </c>
      <c r="C1033" s="31">
        <v>709.03076199999998</v>
      </c>
      <c r="D1033" s="39">
        <f t="shared" si="32"/>
        <v>0.48948423338236552</v>
      </c>
      <c r="E1033" s="39">
        <f t="shared" si="33"/>
        <v>8.3688451494812049E-3</v>
      </c>
    </row>
    <row r="1034" spans="1:5" x14ac:dyDescent="0.35">
      <c r="A1034" s="38">
        <v>42473</v>
      </c>
      <c r="B1034" s="31">
        <v>7850.4501950000003</v>
      </c>
      <c r="C1034" s="31">
        <v>723.05718999999999</v>
      </c>
      <c r="D1034" s="39">
        <f t="shared" si="32"/>
        <v>1.8355287869388031</v>
      </c>
      <c r="E1034" s="39">
        <f t="shared" si="33"/>
        <v>1.978253801067098E-2</v>
      </c>
    </row>
    <row r="1035" spans="1:5" x14ac:dyDescent="0.35">
      <c r="A1035" s="38">
        <v>42478</v>
      </c>
      <c r="B1035" s="31">
        <v>7914.7001950000003</v>
      </c>
      <c r="C1035" s="31">
        <v>732.41143799999998</v>
      </c>
      <c r="D1035" s="39">
        <f t="shared" si="32"/>
        <v>0.81842440120085369</v>
      </c>
      <c r="E1035" s="39">
        <f t="shared" si="33"/>
        <v>1.2937079015838269E-2</v>
      </c>
    </row>
    <row r="1036" spans="1:5" x14ac:dyDescent="0.35">
      <c r="A1036" s="38">
        <v>42480</v>
      </c>
      <c r="B1036" s="31">
        <v>7914.75</v>
      </c>
      <c r="C1036" s="31">
        <v>720.92816200000004</v>
      </c>
      <c r="D1036" s="39">
        <f t="shared" si="32"/>
        <v>6.2927209840638867E-4</v>
      </c>
      <c r="E1036" s="39">
        <f t="shared" si="33"/>
        <v>-1.5678722920217329E-2</v>
      </c>
    </row>
    <row r="1037" spans="1:5" x14ac:dyDescent="0.35">
      <c r="A1037" s="38">
        <v>42481</v>
      </c>
      <c r="B1037" s="31">
        <v>7912.0498049999997</v>
      </c>
      <c r="C1037" s="31">
        <v>711.02191200000004</v>
      </c>
      <c r="D1037" s="39">
        <f t="shared" si="32"/>
        <v>-3.4115985975556387E-2</v>
      </c>
      <c r="E1037" s="39">
        <f t="shared" si="33"/>
        <v>-1.3740966884298244E-2</v>
      </c>
    </row>
    <row r="1038" spans="1:5" x14ac:dyDescent="0.35">
      <c r="A1038" s="38">
        <v>42482</v>
      </c>
      <c r="B1038" s="31">
        <v>7899.2998049999997</v>
      </c>
      <c r="C1038" s="31">
        <v>688.65661599999999</v>
      </c>
      <c r="D1038" s="39">
        <f t="shared" si="32"/>
        <v>-0.16114660946576284</v>
      </c>
      <c r="E1038" s="39">
        <f t="shared" si="33"/>
        <v>-3.1455143115195663E-2</v>
      </c>
    </row>
    <row r="1039" spans="1:5" x14ac:dyDescent="0.35">
      <c r="A1039" s="38">
        <v>42485</v>
      </c>
      <c r="B1039" s="31">
        <v>7855.0498049999997</v>
      </c>
      <c r="C1039" s="31">
        <v>687.14343299999996</v>
      </c>
      <c r="D1039" s="39">
        <f t="shared" si="32"/>
        <v>-0.5601762319742718</v>
      </c>
      <c r="E1039" s="39">
        <f t="shared" si="33"/>
        <v>-2.1972968310232954E-3</v>
      </c>
    </row>
    <row r="1040" spans="1:5" x14ac:dyDescent="0.35">
      <c r="A1040" s="38">
        <v>42486</v>
      </c>
      <c r="B1040" s="31">
        <v>7962.6499020000001</v>
      </c>
      <c r="C1040" s="31">
        <v>675.58117700000003</v>
      </c>
      <c r="D1040" s="39">
        <f t="shared" si="32"/>
        <v>1.3698206844151315</v>
      </c>
      <c r="E1040" s="39">
        <f t="shared" si="33"/>
        <v>-1.6826553881946121E-2</v>
      </c>
    </row>
    <row r="1041" spans="1:5" x14ac:dyDescent="0.35">
      <c r="A1041" s="38">
        <v>42487</v>
      </c>
      <c r="B1041" s="31">
        <v>7979.8999020000001</v>
      </c>
      <c r="C1041" s="31">
        <v>690.41601600000001</v>
      </c>
      <c r="D1041" s="39">
        <f t="shared" si="32"/>
        <v>0.2166364239581508</v>
      </c>
      <c r="E1041" s="39">
        <f t="shared" si="33"/>
        <v>2.1958632811346055E-2</v>
      </c>
    </row>
    <row r="1042" spans="1:5" x14ac:dyDescent="0.35">
      <c r="A1042" s="38">
        <v>42488</v>
      </c>
      <c r="B1042" s="31">
        <v>7847.25</v>
      </c>
      <c r="C1042" s="31">
        <v>684.62988299999995</v>
      </c>
      <c r="D1042" s="39">
        <f t="shared" si="32"/>
        <v>-1.6623003249295658</v>
      </c>
      <c r="E1042" s="39">
        <f t="shared" si="33"/>
        <v>-8.3806471256600498E-3</v>
      </c>
    </row>
    <row r="1043" spans="1:5" x14ac:dyDescent="0.35">
      <c r="A1043" s="38">
        <v>42489</v>
      </c>
      <c r="B1043" s="31">
        <v>7849.7998049999997</v>
      </c>
      <c r="C1043" s="31">
        <v>686.74432400000001</v>
      </c>
      <c r="D1043" s="39">
        <f t="shared" si="32"/>
        <v>3.2492975246100876E-2</v>
      </c>
      <c r="E1043" s="39">
        <f t="shared" si="33"/>
        <v>3.088443920581913E-3</v>
      </c>
    </row>
    <row r="1044" spans="1:5" x14ac:dyDescent="0.35">
      <c r="A1044" s="38">
        <v>42492</v>
      </c>
      <c r="B1044" s="31">
        <v>7805.8999020000001</v>
      </c>
      <c r="C1044" s="31">
        <v>673.14160200000003</v>
      </c>
      <c r="D1044" s="39">
        <f t="shared" si="32"/>
        <v>-0.55924869538758304</v>
      </c>
      <c r="E1044" s="39">
        <f t="shared" si="33"/>
        <v>-1.9807549221185803E-2</v>
      </c>
    </row>
    <row r="1045" spans="1:5" x14ac:dyDescent="0.35">
      <c r="A1045" s="38">
        <v>42493</v>
      </c>
      <c r="B1045" s="31">
        <v>7747</v>
      </c>
      <c r="C1045" s="31">
        <v>695.28527799999995</v>
      </c>
      <c r="D1045" s="39">
        <f t="shared" si="32"/>
        <v>-0.75455620414641733</v>
      </c>
      <c r="E1045" s="39">
        <f t="shared" si="33"/>
        <v>3.2896014648638387E-2</v>
      </c>
    </row>
    <row r="1046" spans="1:5" x14ac:dyDescent="0.35">
      <c r="A1046" s="38">
        <v>42494</v>
      </c>
      <c r="B1046" s="31">
        <v>7706.5498049999997</v>
      </c>
      <c r="C1046" s="31">
        <v>688.55792199999996</v>
      </c>
      <c r="D1046" s="39">
        <f t="shared" si="32"/>
        <v>-0.52214011875565181</v>
      </c>
      <c r="E1046" s="39">
        <f t="shared" si="33"/>
        <v>-9.6756773267964793E-3</v>
      </c>
    </row>
    <row r="1047" spans="1:5" x14ac:dyDescent="0.35">
      <c r="A1047" s="38">
        <v>42495</v>
      </c>
      <c r="B1047" s="31">
        <v>7735.5</v>
      </c>
      <c r="C1047" s="31">
        <v>685.47265600000003</v>
      </c>
      <c r="D1047" s="39">
        <f t="shared" si="32"/>
        <v>0.37565701555860315</v>
      </c>
      <c r="E1047" s="39">
        <f t="shared" si="33"/>
        <v>-4.4807646552644459E-3</v>
      </c>
    </row>
    <row r="1048" spans="1:5" x14ac:dyDescent="0.35">
      <c r="A1048" s="38">
        <v>42496</v>
      </c>
      <c r="B1048" s="31">
        <v>7733.4501950000003</v>
      </c>
      <c r="C1048" s="31">
        <v>705.31469700000002</v>
      </c>
      <c r="D1048" s="39">
        <f t="shared" si="32"/>
        <v>-2.6498674940206204E-2</v>
      </c>
      <c r="E1048" s="39">
        <f t="shared" si="33"/>
        <v>2.8946509866324986E-2</v>
      </c>
    </row>
    <row r="1049" spans="1:5" x14ac:dyDescent="0.35">
      <c r="A1049" s="38">
        <v>42499</v>
      </c>
      <c r="B1049" s="31">
        <v>7866.0498049999997</v>
      </c>
      <c r="C1049" s="31">
        <v>716.05389400000001</v>
      </c>
      <c r="D1049" s="39">
        <f t="shared" si="32"/>
        <v>1.7146242188994829</v>
      </c>
      <c r="E1049" s="39">
        <f t="shared" si="33"/>
        <v>1.5226106935922802E-2</v>
      </c>
    </row>
    <row r="1050" spans="1:5" x14ac:dyDescent="0.35">
      <c r="A1050" s="38">
        <v>42500</v>
      </c>
      <c r="B1050" s="31">
        <v>7887.7998049999997</v>
      </c>
      <c r="C1050" s="31">
        <v>727.31048599999997</v>
      </c>
      <c r="D1050" s="39">
        <f t="shared" si="32"/>
        <v>0.2765047328606382</v>
      </c>
      <c r="E1050" s="39">
        <f t="shared" si="33"/>
        <v>1.57203139237449E-2</v>
      </c>
    </row>
    <row r="1051" spans="1:5" x14ac:dyDescent="0.35">
      <c r="A1051" s="38">
        <v>42501</v>
      </c>
      <c r="B1051" s="31">
        <v>7848.8500979999999</v>
      </c>
      <c r="C1051" s="31">
        <v>730.62738000000002</v>
      </c>
      <c r="D1051" s="39">
        <f t="shared" si="32"/>
        <v>-0.49379685036263116</v>
      </c>
      <c r="E1051" s="39">
        <f t="shared" si="33"/>
        <v>4.560492477211511E-3</v>
      </c>
    </row>
    <row r="1052" spans="1:5" x14ac:dyDescent="0.35">
      <c r="A1052" s="38">
        <v>42502</v>
      </c>
      <c r="B1052" s="31">
        <v>7900.3999020000001</v>
      </c>
      <c r="C1052" s="31">
        <v>737.58148200000005</v>
      </c>
      <c r="D1052" s="39">
        <f t="shared" si="32"/>
        <v>0.65678160948870523</v>
      </c>
      <c r="E1052" s="39">
        <f t="shared" si="33"/>
        <v>9.5179871304577092E-3</v>
      </c>
    </row>
    <row r="1053" spans="1:5" x14ac:dyDescent="0.35">
      <c r="A1053" s="38">
        <v>42503</v>
      </c>
      <c r="B1053" s="31">
        <v>7814.8999020000001</v>
      </c>
      <c r="C1053" s="31">
        <v>756.04357900000002</v>
      </c>
      <c r="D1053" s="39">
        <f t="shared" si="32"/>
        <v>-1.0822236983010889</v>
      </c>
      <c r="E1053" s="39">
        <f t="shared" si="33"/>
        <v>2.5030586383403768E-2</v>
      </c>
    </row>
    <row r="1054" spans="1:5" x14ac:dyDescent="0.35">
      <c r="A1054" s="38">
        <v>42506</v>
      </c>
      <c r="B1054" s="31">
        <v>7860.75</v>
      </c>
      <c r="C1054" s="31">
        <v>751.70648200000005</v>
      </c>
      <c r="D1054" s="39">
        <f t="shared" si="32"/>
        <v>0.58670102720401918</v>
      </c>
      <c r="E1054" s="39">
        <f t="shared" si="33"/>
        <v>-5.7365701137711417E-3</v>
      </c>
    </row>
    <row r="1055" spans="1:5" x14ac:dyDescent="0.35">
      <c r="A1055" s="38">
        <v>42507</v>
      </c>
      <c r="B1055" s="31">
        <v>7890.75</v>
      </c>
      <c r="C1055" s="31">
        <v>765.99420199999997</v>
      </c>
      <c r="D1055" s="39">
        <f t="shared" si="32"/>
        <v>0.38164297299875966</v>
      </c>
      <c r="E1055" s="39">
        <f t="shared" si="33"/>
        <v>1.9007046423207403E-2</v>
      </c>
    </row>
    <row r="1056" spans="1:5" x14ac:dyDescent="0.35">
      <c r="A1056" s="38">
        <v>42508</v>
      </c>
      <c r="B1056" s="31">
        <v>7870.1499020000001</v>
      </c>
      <c r="C1056" s="31">
        <v>764.74243200000001</v>
      </c>
      <c r="D1056" s="39">
        <f t="shared" si="32"/>
        <v>-0.26106641320533397</v>
      </c>
      <c r="E1056" s="39">
        <f t="shared" si="33"/>
        <v>-1.6341768602577034E-3</v>
      </c>
    </row>
    <row r="1057" spans="1:5" x14ac:dyDescent="0.35">
      <c r="A1057" s="38">
        <v>42509</v>
      </c>
      <c r="B1057" s="31">
        <v>7783.3999020000001</v>
      </c>
      <c r="C1057" s="31">
        <v>763.17999299999997</v>
      </c>
      <c r="D1057" s="39">
        <f t="shared" si="32"/>
        <v>-1.1022661712956023</v>
      </c>
      <c r="E1057" s="39">
        <f t="shared" si="33"/>
        <v>-2.0430918105509809E-3</v>
      </c>
    </row>
    <row r="1058" spans="1:5" x14ac:dyDescent="0.35">
      <c r="A1058" s="38">
        <v>42510</v>
      </c>
      <c r="B1058" s="31">
        <v>7749.7001950000003</v>
      </c>
      <c r="C1058" s="31">
        <v>762.75122099999999</v>
      </c>
      <c r="D1058" s="39">
        <f t="shared" si="32"/>
        <v>-0.43296897787996708</v>
      </c>
      <c r="E1058" s="39">
        <f t="shared" si="33"/>
        <v>-5.6182290407602554E-4</v>
      </c>
    </row>
    <row r="1059" spans="1:5" x14ac:dyDescent="0.35">
      <c r="A1059" s="38">
        <v>42513</v>
      </c>
      <c r="B1059" s="31">
        <v>7731.0498049999997</v>
      </c>
      <c r="C1059" s="31">
        <v>765.93499799999995</v>
      </c>
      <c r="D1059" s="39">
        <f t="shared" si="32"/>
        <v>-0.24065950334483482</v>
      </c>
      <c r="E1059" s="39">
        <f t="shared" si="33"/>
        <v>4.1740700143696836E-3</v>
      </c>
    </row>
    <row r="1060" spans="1:5" x14ac:dyDescent="0.35">
      <c r="A1060" s="38">
        <v>42514</v>
      </c>
      <c r="B1060" s="31">
        <v>7748.8500979999999</v>
      </c>
      <c r="C1060" s="31">
        <v>754.42199700000003</v>
      </c>
      <c r="D1060" s="39">
        <f t="shared" si="32"/>
        <v>0.23024418997388982</v>
      </c>
      <c r="E1060" s="39">
        <f t="shared" si="33"/>
        <v>-1.503130295659883E-2</v>
      </c>
    </row>
    <row r="1061" spans="1:5" x14ac:dyDescent="0.35">
      <c r="A1061" s="38">
        <v>42515</v>
      </c>
      <c r="B1061" s="31">
        <v>7934.8999020000001</v>
      </c>
      <c r="C1061" s="31">
        <v>751.64739999999995</v>
      </c>
      <c r="D1061" s="39">
        <f t="shared" si="32"/>
        <v>2.4009988791500843</v>
      </c>
      <c r="E1061" s="39">
        <f t="shared" si="33"/>
        <v>-3.6777784993457514E-3</v>
      </c>
    </row>
    <row r="1062" spans="1:5" x14ac:dyDescent="0.35">
      <c r="A1062" s="38">
        <v>42516</v>
      </c>
      <c r="B1062" s="31">
        <v>8069.6499020000001</v>
      </c>
      <c r="C1062" s="31">
        <v>723.22979699999996</v>
      </c>
      <c r="D1062" s="39">
        <f t="shared" si="32"/>
        <v>1.6981940750889133</v>
      </c>
      <c r="E1062" s="39">
        <f t="shared" si="33"/>
        <v>-3.7807092793775365E-2</v>
      </c>
    </row>
    <row r="1063" spans="1:5" x14ac:dyDescent="0.35">
      <c r="A1063" s="38">
        <v>42517</v>
      </c>
      <c r="B1063" s="31">
        <v>8156.6499020000001</v>
      </c>
      <c r="C1063" s="31">
        <v>735.16644299999996</v>
      </c>
      <c r="D1063" s="39">
        <f t="shared" si="32"/>
        <v>1.0781136859287752</v>
      </c>
      <c r="E1063" s="39">
        <f t="shared" si="33"/>
        <v>1.6504638013414147E-2</v>
      </c>
    </row>
    <row r="1064" spans="1:5" x14ac:dyDescent="0.35">
      <c r="A1064" s="38">
        <v>42520</v>
      </c>
      <c r="B1064" s="31">
        <v>8178.5</v>
      </c>
      <c r="C1064" s="31">
        <v>755.82171600000004</v>
      </c>
      <c r="D1064" s="39">
        <f t="shared" si="32"/>
        <v>0.26788078760916628</v>
      </c>
      <c r="E1064" s="39">
        <f t="shared" si="33"/>
        <v>2.8096049808410638E-2</v>
      </c>
    </row>
    <row r="1065" spans="1:5" x14ac:dyDescent="0.35">
      <c r="A1065" s="38">
        <v>42521</v>
      </c>
      <c r="B1065" s="31">
        <v>8160.1000979999999</v>
      </c>
      <c r="C1065" s="31">
        <v>753.41180399999996</v>
      </c>
      <c r="D1065" s="39">
        <f t="shared" si="32"/>
        <v>-0.224978932567098</v>
      </c>
      <c r="E1065" s="39">
        <f t="shared" si="33"/>
        <v>-3.1884662070229227E-3</v>
      </c>
    </row>
    <row r="1066" spans="1:5" x14ac:dyDescent="0.35">
      <c r="A1066" s="38">
        <v>42522</v>
      </c>
      <c r="B1066" s="31">
        <v>8179.9501950000003</v>
      </c>
      <c r="C1066" s="31">
        <v>748.02496299999996</v>
      </c>
      <c r="D1066" s="39">
        <f t="shared" si="32"/>
        <v>0.24325800862253663</v>
      </c>
      <c r="E1066" s="39">
        <f t="shared" si="33"/>
        <v>-7.1499291242854007E-3</v>
      </c>
    </row>
    <row r="1067" spans="1:5" x14ac:dyDescent="0.35">
      <c r="A1067" s="38">
        <v>42523</v>
      </c>
      <c r="B1067" s="31">
        <v>8218.9501949999994</v>
      </c>
      <c r="C1067" s="31">
        <v>753.30828899999995</v>
      </c>
      <c r="D1067" s="39">
        <f t="shared" si="32"/>
        <v>0.47677551904702137</v>
      </c>
      <c r="E1067" s="39">
        <f t="shared" si="33"/>
        <v>7.0630343388686997E-3</v>
      </c>
    </row>
    <row r="1068" spans="1:5" x14ac:dyDescent="0.35">
      <c r="A1068" s="38">
        <v>42524</v>
      </c>
      <c r="B1068" s="31">
        <v>8220.7998050000006</v>
      </c>
      <c r="C1068" s="31">
        <v>785.06243900000004</v>
      </c>
      <c r="D1068" s="39">
        <f t="shared" si="32"/>
        <v>2.2504212291325622E-2</v>
      </c>
      <c r="E1068" s="39">
        <f t="shared" si="33"/>
        <v>4.2152927909704839E-2</v>
      </c>
    </row>
    <row r="1069" spans="1:5" x14ac:dyDescent="0.35">
      <c r="A1069" s="38">
        <v>42527</v>
      </c>
      <c r="B1069" s="31">
        <v>8201.0498050000006</v>
      </c>
      <c r="C1069" s="31">
        <v>778.65545699999996</v>
      </c>
      <c r="D1069" s="39">
        <f t="shared" si="32"/>
        <v>-0.24024426416499992</v>
      </c>
      <c r="E1069" s="39">
        <f t="shared" si="33"/>
        <v>-8.1611113737159492E-3</v>
      </c>
    </row>
    <row r="1070" spans="1:5" x14ac:dyDescent="0.35">
      <c r="A1070" s="38">
        <v>42528</v>
      </c>
      <c r="B1070" s="31">
        <v>8266.4501949999994</v>
      </c>
      <c r="C1070" s="31">
        <v>766.28985599999999</v>
      </c>
      <c r="D1070" s="39">
        <f t="shared" si="32"/>
        <v>0.79746363642524998</v>
      </c>
      <c r="E1070" s="39">
        <f t="shared" si="33"/>
        <v>-1.5880709354612499E-2</v>
      </c>
    </row>
    <row r="1071" spans="1:5" x14ac:dyDescent="0.35">
      <c r="A1071" s="38">
        <v>42529</v>
      </c>
      <c r="B1071" s="31">
        <v>8273.0498050000006</v>
      </c>
      <c r="C1071" s="31">
        <v>757.72906499999999</v>
      </c>
      <c r="D1071" s="39">
        <f t="shared" si="32"/>
        <v>7.9836082530236802E-2</v>
      </c>
      <c r="E1071" s="39">
        <f t="shared" si="33"/>
        <v>-1.1171739953190761E-2</v>
      </c>
    </row>
    <row r="1072" spans="1:5" x14ac:dyDescent="0.35">
      <c r="A1072" s="38">
        <v>42530</v>
      </c>
      <c r="B1072" s="31">
        <v>8203.5996090000008</v>
      </c>
      <c r="C1072" s="31">
        <v>763.71234100000004</v>
      </c>
      <c r="D1072" s="39">
        <f t="shared" si="32"/>
        <v>-0.83947513476863178</v>
      </c>
      <c r="E1072" s="39">
        <f t="shared" si="33"/>
        <v>7.8963263735964077E-3</v>
      </c>
    </row>
    <row r="1073" spans="1:5" x14ac:dyDescent="0.35">
      <c r="A1073" s="38">
        <v>42531</v>
      </c>
      <c r="B1073" s="31">
        <v>8170.0498049999997</v>
      </c>
      <c r="C1073" s="31">
        <v>760.85375999999997</v>
      </c>
      <c r="D1073" s="39">
        <f t="shared" si="32"/>
        <v>-0.40896442536267047</v>
      </c>
      <c r="E1073" s="39">
        <f t="shared" si="33"/>
        <v>-3.7430074735430676E-3</v>
      </c>
    </row>
    <row r="1074" spans="1:5" x14ac:dyDescent="0.35">
      <c r="A1074" s="38">
        <v>42534</v>
      </c>
      <c r="B1074" s="31">
        <v>8110.6000979999999</v>
      </c>
      <c r="C1074" s="31">
        <v>748.70013400000005</v>
      </c>
      <c r="D1074" s="39">
        <f t="shared" si="32"/>
        <v>-0.72765415657095578</v>
      </c>
      <c r="E1074" s="39">
        <f t="shared" si="33"/>
        <v>-1.5973668842748333E-2</v>
      </c>
    </row>
    <row r="1075" spans="1:5" x14ac:dyDescent="0.35">
      <c r="A1075" s="38">
        <v>42535</v>
      </c>
      <c r="B1075" s="31">
        <v>8108.8500979999999</v>
      </c>
      <c r="C1075" s="31">
        <v>739.33105499999999</v>
      </c>
      <c r="D1075" s="39">
        <f t="shared" si="32"/>
        <v>-2.1576701832846303E-2</v>
      </c>
      <c r="E1075" s="39">
        <f t="shared" si="33"/>
        <v>-1.2513793673235881E-2</v>
      </c>
    </row>
    <row r="1076" spans="1:5" x14ac:dyDescent="0.35">
      <c r="A1076" s="38">
        <v>42536</v>
      </c>
      <c r="B1076" s="31">
        <v>8206.5996090000008</v>
      </c>
      <c r="C1076" s="31">
        <v>738.47351100000003</v>
      </c>
      <c r="D1076" s="39">
        <f t="shared" si="32"/>
        <v>1.2054669875339075</v>
      </c>
      <c r="E1076" s="39">
        <f t="shared" si="33"/>
        <v>-1.1598917618846156E-3</v>
      </c>
    </row>
    <row r="1077" spans="1:5" x14ac:dyDescent="0.35">
      <c r="A1077" s="38">
        <v>42537</v>
      </c>
      <c r="B1077" s="31">
        <v>8140.75</v>
      </c>
      <c r="C1077" s="31">
        <v>754.175659</v>
      </c>
      <c r="D1077" s="39">
        <f t="shared" si="32"/>
        <v>-0.80239821774398412</v>
      </c>
      <c r="E1077" s="39">
        <f t="shared" si="33"/>
        <v>2.1262980683947601E-2</v>
      </c>
    </row>
    <row r="1078" spans="1:5" x14ac:dyDescent="0.35">
      <c r="A1078" s="38">
        <v>42538</v>
      </c>
      <c r="B1078" s="31">
        <v>8170.2001950000003</v>
      </c>
      <c r="C1078" s="31">
        <v>748.759277</v>
      </c>
      <c r="D1078" s="39">
        <f t="shared" si="32"/>
        <v>0.3617626754291724</v>
      </c>
      <c r="E1078" s="39">
        <f t="shared" si="33"/>
        <v>-7.1818573502913843E-3</v>
      </c>
    </row>
    <row r="1079" spans="1:5" x14ac:dyDescent="0.35">
      <c r="A1079" s="38">
        <v>42541</v>
      </c>
      <c r="B1079" s="31">
        <v>8238.5</v>
      </c>
      <c r="C1079" s="31">
        <v>742.24371299999996</v>
      </c>
      <c r="D1079" s="39">
        <f t="shared" si="32"/>
        <v>0.83596244118715435</v>
      </c>
      <c r="E1079" s="39">
        <f t="shared" si="33"/>
        <v>-8.7018140544521637E-3</v>
      </c>
    </row>
    <row r="1080" spans="1:5" x14ac:dyDescent="0.35">
      <c r="A1080" s="38">
        <v>42542</v>
      </c>
      <c r="B1080" s="31">
        <v>8219.9003909999992</v>
      </c>
      <c r="C1080" s="31">
        <v>743.19995100000006</v>
      </c>
      <c r="D1080" s="39">
        <f t="shared" si="32"/>
        <v>-0.22576450810221255</v>
      </c>
      <c r="E1080" s="39">
        <f t="shared" si="33"/>
        <v>1.2883073083033289E-3</v>
      </c>
    </row>
    <row r="1081" spans="1:5" x14ac:dyDescent="0.35">
      <c r="A1081" s="38">
        <v>42543</v>
      </c>
      <c r="B1081" s="31">
        <v>8203.7001949999994</v>
      </c>
      <c r="C1081" s="31">
        <v>749.72522000000004</v>
      </c>
      <c r="D1081" s="39">
        <f t="shared" si="32"/>
        <v>-0.1970850646528203</v>
      </c>
      <c r="E1081" s="39">
        <f t="shared" si="33"/>
        <v>8.779964249486313E-3</v>
      </c>
    </row>
    <row r="1082" spans="1:5" x14ac:dyDescent="0.35">
      <c r="A1082" s="38">
        <v>42544</v>
      </c>
      <c r="B1082" s="31">
        <v>8270.4501949999994</v>
      </c>
      <c r="C1082" s="31">
        <v>749.03527799999995</v>
      </c>
      <c r="D1082" s="39">
        <f t="shared" si="32"/>
        <v>0.81365723287502478</v>
      </c>
      <c r="E1082" s="39">
        <f t="shared" si="33"/>
        <v>-9.2025982532652065E-4</v>
      </c>
    </row>
    <row r="1083" spans="1:5" x14ac:dyDescent="0.35">
      <c r="A1083" s="38">
        <v>42545</v>
      </c>
      <c r="B1083" s="31">
        <v>8088.6000979999999</v>
      </c>
      <c r="C1083" s="31">
        <v>758.68035899999995</v>
      </c>
      <c r="D1083" s="39">
        <f t="shared" si="32"/>
        <v>-2.1987932060813233</v>
      </c>
      <c r="E1083" s="39">
        <f t="shared" si="33"/>
        <v>1.287667121067161E-2</v>
      </c>
    </row>
    <row r="1084" spans="1:5" x14ac:dyDescent="0.35">
      <c r="A1084" s="38">
        <v>42548</v>
      </c>
      <c r="B1084" s="31">
        <v>8094.7001950000003</v>
      </c>
      <c r="C1084" s="31">
        <v>747.95599400000003</v>
      </c>
      <c r="D1084" s="39">
        <f t="shared" si="32"/>
        <v>7.5415979602067099E-2</v>
      </c>
      <c r="E1084" s="39">
        <f t="shared" si="33"/>
        <v>-1.4135551122129315E-2</v>
      </c>
    </row>
    <row r="1085" spans="1:5" x14ac:dyDescent="0.35">
      <c r="A1085" s="38">
        <v>42549</v>
      </c>
      <c r="B1085" s="31">
        <v>8127.8500979999999</v>
      </c>
      <c r="C1085" s="31">
        <v>758.55212400000005</v>
      </c>
      <c r="D1085" s="39">
        <f t="shared" si="32"/>
        <v>0.4095260133349452</v>
      </c>
      <c r="E1085" s="39">
        <f t="shared" si="33"/>
        <v>1.4166782651654258E-2</v>
      </c>
    </row>
    <row r="1086" spans="1:5" x14ac:dyDescent="0.35">
      <c r="A1086" s="38">
        <v>42550</v>
      </c>
      <c r="B1086" s="31">
        <v>8204</v>
      </c>
      <c r="C1086" s="31">
        <v>758.65570100000002</v>
      </c>
      <c r="D1086" s="39">
        <f t="shared" si="32"/>
        <v>0.93690091576292889</v>
      </c>
      <c r="E1086" s="39">
        <f t="shared" si="33"/>
        <v>1.3654565945157507E-4</v>
      </c>
    </row>
    <row r="1087" spans="1:5" x14ac:dyDescent="0.35">
      <c r="A1087" s="38">
        <v>42551</v>
      </c>
      <c r="B1087" s="31">
        <v>8287.75</v>
      </c>
      <c r="C1087" s="31">
        <v>757.58618200000001</v>
      </c>
      <c r="D1087" s="39">
        <f t="shared" si="32"/>
        <v>1.0208434909800097</v>
      </c>
      <c r="E1087" s="39">
        <f t="shared" si="33"/>
        <v>-1.409755437928244E-3</v>
      </c>
    </row>
    <row r="1088" spans="1:5" x14ac:dyDescent="0.35">
      <c r="A1088" s="38">
        <v>42552</v>
      </c>
      <c r="B1088" s="31">
        <v>8328.3496090000008</v>
      </c>
      <c r="C1088" s="31">
        <v>788.23138400000005</v>
      </c>
      <c r="D1088" s="39">
        <f t="shared" si="32"/>
        <v>0.489874923833378</v>
      </c>
      <c r="E1088" s="39">
        <f t="shared" si="33"/>
        <v>4.0451110023017871E-2</v>
      </c>
    </row>
    <row r="1089" spans="1:5" x14ac:dyDescent="0.35">
      <c r="A1089" s="38">
        <v>42555</v>
      </c>
      <c r="B1089" s="31">
        <v>8370.7001949999994</v>
      </c>
      <c r="C1089" s="31">
        <v>805.037598</v>
      </c>
      <c r="D1089" s="39">
        <f t="shared" si="32"/>
        <v>0.50851114552435028</v>
      </c>
      <c r="E1089" s="39">
        <f t="shared" si="33"/>
        <v>2.1321422035639161E-2</v>
      </c>
    </row>
    <row r="1090" spans="1:5" x14ac:dyDescent="0.35">
      <c r="A1090" s="38">
        <v>42556</v>
      </c>
      <c r="B1090" s="31">
        <v>8335.9501949999994</v>
      </c>
      <c r="C1090" s="31">
        <v>808.69940199999996</v>
      </c>
      <c r="D1090" s="39">
        <f t="shared" si="32"/>
        <v>-0.41513850921045919</v>
      </c>
      <c r="E1090" s="39">
        <f t="shared" si="33"/>
        <v>4.5486123990943848E-3</v>
      </c>
    </row>
    <row r="1091" spans="1:5" x14ac:dyDescent="0.35">
      <c r="A1091" s="38">
        <v>42558</v>
      </c>
      <c r="B1091" s="31">
        <v>8337.9003909999992</v>
      </c>
      <c r="C1091" s="31">
        <v>805.31347700000003</v>
      </c>
      <c r="D1091" s="39">
        <f t="shared" si="32"/>
        <v>2.3395005420852065E-2</v>
      </c>
      <c r="E1091" s="39">
        <f t="shared" si="33"/>
        <v>-4.1868770913224065E-3</v>
      </c>
    </row>
    <row r="1092" spans="1:5" x14ac:dyDescent="0.35">
      <c r="A1092" s="38">
        <v>42559</v>
      </c>
      <c r="B1092" s="31">
        <v>8323.2001949999994</v>
      </c>
      <c r="C1092" s="31">
        <v>797.98504600000001</v>
      </c>
      <c r="D1092" s="39">
        <f t="shared" ref="D1092:D1155" si="34">((B1092-B1091)/B1091)*100</f>
        <v>-0.1763057281886852</v>
      </c>
      <c r="E1092" s="39">
        <f t="shared" ref="E1092:E1155" si="35">((C1092-C1091)/C1091)</f>
        <v>-9.1000973028544305E-3</v>
      </c>
    </row>
    <row r="1093" spans="1:5" x14ac:dyDescent="0.35">
      <c r="A1093" s="38">
        <v>42562</v>
      </c>
      <c r="B1093" s="31">
        <v>8467.9003909999992</v>
      </c>
      <c r="C1093" s="31">
        <v>809.03949</v>
      </c>
      <c r="D1093" s="39">
        <f t="shared" si="34"/>
        <v>1.7385163471969063</v>
      </c>
      <c r="E1093" s="39">
        <f t="shared" si="35"/>
        <v>1.3852946311978871E-2</v>
      </c>
    </row>
    <row r="1094" spans="1:5" x14ac:dyDescent="0.35">
      <c r="A1094" s="38">
        <v>42563</v>
      </c>
      <c r="B1094" s="31">
        <v>8521.0498050000006</v>
      </c>
      <c r="C1094" s="31">
        <v>844.49499500000002</v>
      </c>
      <c r="D1094" s="39">
        <f t="shared" si="34"/>
        <v>0.62765752483922133</v>
      </c>
      <c r="E1094" s="39">
        <f t="shared" si="35"/>
        <v>4.3824195775659873E-2</v>
      </c>
    </row>
    <row r="1095" spans="1:5" x14ac:dyDescent="0.35">
      <c r="A1095" s="38">
        <v>42564</v>
      </c>
      <c r="B1095" s="31">
        <v>8519.5</v>
      </c>
      <c r="C1095" s="31">
        <v>850.37469499999997</v>
      </c>
      <c r="D1095" s="39">
        <f t="shared" si="34"/>
        <v>-1.8187958473041228E-2</v>
      </c>
      <c r="E1095" s="39">
        <f t="shared" si="35"/>
        <v>6.9623858457562044E-3</v>
      </c>
    </row>
    <row r="1096" spans="1:5" x14ac:dyDescent="0.35">
      <c r="A1096" s="38">
        <v>42565</v>
      </c>
      <c r="B1096" s="31">
        <v>8565</v>
      </c>
      <c r="C1096" s="31">
        <v>845.26379399999996</v>
      </c>
      <c r="D1096" s="39">
        <f t="shared" si="34"/>
        <v>0.53406890075708668</v>
      </c>
      <c r="E1096" s="39">
        <f t="shared" si="35"/>
        <v>-6.010175314541801E-3</v>
      </c>
    </row>
    <row r="1097" spans="1:5" x14ac:dyDescent="0.35">
      <c r="A1097" s="38">
        <v>42566</v>
      </c>
      <c r="B1097" s="31">
        <v>8541.4003909999992</v>
      </c>
      <c r="C1097" s="31">
        <v>855.31140100000005</v>
      </c>
      <c r="D1097" s="39">
        <f t="shared" si="34"/>
        <v>-0.27553542323410141</v>
      </c>
      <c r="E1097" s="39">
        <f t="shared" si="35"/>
        <v>1.1886948277356459E-2</v>
      </c>
    </row>
    <row r="1098" spans="1:5" x14ac:dyDescent="0.35">
      <c r="A1098" s="38">
        <v>42569</v>
      </c>
      <c r="B1098" s="31">
        <v>8508.7001949999994</v>
      </c>
      <c r="C1098" s="31">
        <v>858.260986</v>
      </c>
      <c r="D1098" s="39">
        <f t="shared" si="34"/>
        <v>-0.38284349758917396</v>
      </c>
      <c r="E1098" s="39">
        <f t="shared" si="35"/>
        <v>3.4485510149302409E-3</v>
      </c>
    </row>
    <row r="1099" spans="1:5" x14ac:dyDescent="0.35">
      <c r="A1099" s="38">
        <v>42570</v>
      </c>
      <c r="B1099" s="31">
        <v>8528.5498050000006</v>
      </c>
      <c r="C1099" s="31">
        <v>868.19006300000001</v>
      </c>
      <c r="D1099" s="39">
        <f t="shared" si="34"/>
        <v>0.23328604305115161</v>
      </c>
      <c r="E1099" s="39">
        <f t="shared" si="35"/>
        <v>1.1568831814522217E-2</v>
      </c>
    </row>
    <row r="1100" spans="1:5" x14ac:dyDescent="0.35">
      <c r="A1100" s="38">
        <v>42571</v>
      </c>
      <c r="B1100" s="31">
        <v>8565.8496090000008</v>
      </c>
      <c r="C1100" s="31">
        <v>852.63793899999996</v>
      </c>
      <c r="D1100" s="39">
        <f t="shared" si="34"/>
        <v>0.43735224455314325</v>
      </c>
      <c r="E1100" s="39">
        <f t="shared" si="35"/>
        <v>-1.7913271140492251E-2</v>
      </c>
    </row>
    <row r="1101" spans="1:5" x14ac:dyDescent="0.35">
      <c r="A1101" s="38">
        <v>42572</v>
      </c>
      <c r="B1101" s="31">
        <v>8510.0996090000008</v>
      </c>
      <c r="C1101" s="31">
        <v>852.34686299999998</v>
      </c>
      <c r="D1101" s="39">
        <f t="shared" si="34"/>
        <v>-0.65084028490792523</v>
      </c>
      <c r="E1101" s="39">
        <f t="shared" si="35"/>
        <v>-3.413828856142132E-4</v>
      </c>
    </row>
    <row r="1102" spans="1:5" x14ac:dyDescent="0.35">
      <c r="A1102" s="38">
        <v>42573</v>
      </c>
      <c r="B1102" s="31">
        <v>8541.2001949999994</v>
      </c>
      <c r="C1102" s="31">
        <v>859.030396</v>
      </c>
      <c r="D1102" s="39">
        <f t="shared" si="34"/>
        <v>0.36545501731974678</v>
      </c>
      <c r="E1102" s="39">
        <f t="shared" si="35"/>
        <v>7.8413299680320531E-3</v>
      </c>
    </row>
    <row r="1103" spans="1:5" x14ac:dyDescent="0.35">
      <c r="A1103" s="38">
        <v>42576</v>
      </c>
      <c r="B1103" s="31">
        <v>8635.6503909999992</v>
      </c>
      <c r="C1103" s="31">
        <v>871.850098</v>
      </c>
      <c r="D1103" s="39">
        <f t="shared" si="34"/>
        <v>1.1058187824152714</v>
      </c>
      <c r="E1103" s="39">
        <f t="shared" si="35"/>
        <v>1.4923455630550244E-2</v>
      </c>
    </row>
    <row r="1104" spans="1:5" x14ac:dyDescent="0.35">
      <c r="A1104" s="38">
        <v>42577</v>
      </c>
      <c r="B1104" s="31">
        <v>8590.6503909999992</v>
      </c>
      <c r="C1104" s="31">
        <v>886.238159</v>
      </c>
      <c r="D1104" s="39">
        <f t="shared" si="34"/>
        <v>-0.52109566694476905</v>
      </c>
      <c r="E1104" s="39">
        <f t="shared" si="35"/>
        <v>1.6502906902236759E-2</v>
      </c>
    </row>
    <row r="1105" spans="1:5" x14ac:dyDescent="0.35">
      <c r="A1105" s="38">
        <v>42578</v>
      </c>
      <c r="B1105" s="31">
        <v>8615.7998050000006</v>
      </c>
      <c r="C1105" s="31">
        <v>971.54083300000002</v>
      </c>
      <c r="D1105" s="39">
        <f t="shared" si="34"/>
        <v>0.29275331733146936</v>
      </c>
      <c r="E1105" s="39">
        <f t="shared" si="35"/>
        <v>9.6252540170751133E-2</v>
      </c>
    </row>
    <row r="1106" spans="1:5" x14ac:dyDescent="0.35">
      <c r="A1106" s="38">
        <v>42579</v>
      </c>
      <c r="B1106" s="31">
        <v>8666.2998050000006</v>
      </c>
      <c r="C1106" s="31">
        <v>966.125</v>
      </c>
      <c r="D1106" s="39">
        <f t="shared" si="34"/>
        <v>0.58613246759393567</v>
      </c>
      <c r="E1106" s="39">
        <f t="shared" si="35"/>
        <v>-5.5744780003498017E-3</v>
      </c>
    </row>
    <row r="1107" spans="1:5" x14ac:dyDescent="0.35">
      <c r="A1107" s="38">
        <v>42580</v>
      </c>
      <c r="B1107" s="31">
        <v>8638.5</v>
      </c>
      <c r="C1107" s="31">
        <v>1017.753601</v>
      </c>
      <c r="D1107" s="39">
        <f t="shared" si="34"/>
        <v>-0.32078055947200823</v>
      </c>
      <c r="E1107" s="39">
        <f t="shared" si="35"/>
        <v>5.3438841764781995E-2</v>
      </c>
    </row>
    <row r="1108" spans="1:5" x14ac:dyDescent="0.35">
      <c r="A1108" s="38">
        <v>42583</v>
      </c>
      <c r="B1108" s="31">
        <v>8636.5498050000006</v>
      </c>
      <c r="C1108" s="31">
        <v>1023.263062</v>
      </c>
      <c r="D1108" s="39">
        <f t="shared" si="34"/>
        <v>-2.2575620767487866E-2</v>
      </c>
      <c r="E1108" s="39">
        <f t="shared" si="35"/>
        <v>5.4133544647610513E-3</v>
      </c>
    </row>
    <row r="1109" spans="1:5" x14ac:dyDescent="0.35">
      <c r="A1109" s="38">
        <v>42584</v>
      </c>
      <c r="B1109" s="31">
        <v>8622.9003909999992</v>
      </c>
      <c r="C1109" s="31">
        <v>1107.4708250000001</v>
      </c>
      <c r="D1109" s="39">
        <f t="shared" si="34"/>
        <v>-0.15804243949475311</v>
      </c>
      <c r="E1109" s="39">
        <f t="shared" si="35"/>
        <v>8.229336729444077E-2</v>
      </c>
    </row>
    <row r="1110" spans="1:5" x14ac:dyDescent="0.35">
      <c r="A1110" s="38">
        <v>42585</v>
      </c>
      <c r="B1110" s="31">
        <v>8544.8496090000008</v>
      </c>
      <c r="C1110" s="31">
        <v>1079.636841</v>
      </c>
      <c r="D1110" s="39">
        <f t="shared" si="34"/>
        <v>-0.90515694790424073</v>
      </c>
      <c r="E1110" s="39">
        <f t="shared" si="35"/>
        <v>-2.5132927542357693E-2</v>
      </c>
    </row>
    <row r="1111" spans="1:5" x14ac:dyDescent="0.35">
      <c r="A1111" s="38">
        <v>42586</v>
      </c>
      <c r="B1111" s="31">
        <v>8551.0996090000008</v>
      </c>
      <c r="C1111" s="31">
        <v>987.05352800000003</v>
      </c>
      <c r="D1111" s="39">
        <f t="shared" si="34"/>
        <v>7.3143475730890417E-2</v>
      </c>
      <c r="E1111" s="39">
        <f t="shared" si="35"/>
        <v>-8.5754125354082819E-2</v>
      </c>
    </row>
    <row r="1112" spans="1:5" x14ac:dyDescent="0.35">
      <c r="A1112" s="38">
        <v>42587</v>
      </c>
      <c r="B1112" s="31">
        <v>8683.1503909999992</v>
      </c>
      <c r="C1112" s="31">
        <v>983.51208499999996</v>
      </c>
      <c r="D1112" s="39">
        <f t="shared" si="34"/>
        <v>1.5442549851836069</v>
      </c>
      <c r="E1112" s="39">
        <f t="shared" si="35"/>
        <v>-3.5878935635596776E-3</v>
      </c>
    </row>
    <row r="1113" spans="1:5" x14ac:dyDescent="0.35">
      <c r="A1113" s="38">
        <v>42590</v>
      </c>
      <c r="B1113" s="31">
        <v>8711.3496090000008</v>
      </c>
      <c r="C1113" s="31">
        <v>995.84338400000001</v>
      </c>
      <c r="D1113" s="39">
        <f t="shared" si="34"/>
        <v>0.32475791308681906</v>
      </c>
      <c r="E1113" s="39">
        <f t="shared" si="35"/>
        <v>1.2538024888631703E-2</v>
      </c>
    </row>
    <row r="1114" spans="1:5" x14ac:dyDescent="0.35">
      <c r="A1114" s="38">
        <v>42591</v>
      </c>
      <c r="B1114" s="31">
        <v>8678.25</v>
      </c>
      <c r="C1114" s="31">
        <v>989.88989300000003</v>
      </c>
      <c r="D1114" s="39">
        <f t="shared" si="34"/>
        <v>-0.37995959851966465</v>
      </c>
      <c r="E1114" s="39">
        <f t="shared" si="35"/>
        <v>-5.9783406664676757E-3</v>
      </c>
    </row>
    <row r="1115" spans="1:5" x14ac:dyDescent="0.35">
      <c r="A1115" s="38">
        <v>42592</v>
      </c>
      <c r="B1115" s="31">
        <v>8575.2998050000006</v>
      </c>
      <c r="C1115" s="31">
        <v>1004.238464</v>
      </c>
      <c r="D1115" s="39">
        <f t="shared" si="34"/>
        <v>-1.186301328032719</v>
      </c>
      <c r="E1115" s="39">
        <f t="shared" si="35"/>
        <v>1.4495118195938577E-2</v>
      </c>
    </row>
    <row r="1116" spans="1:5" x14ac:dyDescent="0.35">
      <c r="A1116" s="38">
        <v>42593</v>
      </c>
      <c r="B1116" s="31">
        <v>8592.1503909999992</v>
      </c>
      <c r="C1116" s="31">
        <v>986.33349599999997</v>
      </c>
      <c r="D1116" s="39">
        <f t="shared" si="34"/>
        <v>0.19650142132842499</v>
      </c>
      <c r="E1116" s="39">
        <f t="shared" si="35"/>
        <v>-1.7829398735318761E-2</v>
      </c>
    </row>
    <row r="1117" spans="1:5" x14ac:dyDescent="0.35">
      <c r="A1117" s="38">
        <v>42598</v>
      </c>
      <c r="B1117" s="31">
        <v>8642.5498050000006</v>
      </c>
      <c r="C1117" s="31">
        <v>1001.732788</v>
      </c>
      <c r="D1117" s="39">
        <f t="shared" si="34"/>
        <v>0.58657509129254892</v>
      </c>
      <c r="E1117" s="39">
        <f t="shared" si="35"/>
        <v>1.5612662514707967E-2</v>
      </c>
    </row>
    <row r="1118" spans="1:5" x14ac:dyDescent="0.35">
      <c r="A1118" s="38">
        <v>42599</v>
      </c>
      <c r="B1118" s="31">
        <v>8624.0498050000006</v>
      </c>
      <c r="C1118" s="31">
        <v>1006.586304</v>
      </c>
      <c r="D1118" s="39">
        <f t="shared" si="34"/>
        <v>-0.21405719859776962</v>
      </c>
      <c r="E1118" s="39">
        <f t="shared" si="35"/>
        <v>4.8451204334543684E-3</v>
      </c>
    </row>
    <row r="1119" spans="1:5" x14ac:dyDescent="0.35">
      <c r="A1119" s="38">
        <v>42600</v>
      </c>
      <c r="B1119" s="31">
        <v>8673.25</v>
      </c>
      <c r="C1119" s="31">
        <v>1007.099426</v>
      </c>
      <c r="D1119" s="39">
        <f t="shared" si="34"/>
        <v>0.57049989404600188</v>
      </c>
      <c r="E1119" s="39">
        <f t="shared" si="35"/>
        <v>5.0976453579876344E-4</v>
      </c>
    </row>
    <row r="1120" spans="1:5" x14ac:dyDescent="0.35">
      <c r="A1120" s="38">
        <v>42601</v>
      </c>
      <c r="B1120" s="31">
        <v>8666.9003909999992</v>
      </c>
      <c r="C1120" s="31">
        <v>999.77465800000004</v>
      </c>
      <c r="D1120" s="39">
        <f t="shared" si="34"/>
        <v>-7.3209108465693742E-2</v>
      </c>
      <c r="E1120" s="39">
        <f t="shared" si="35"/>
        <v>-7.273132930968376E-3</v>
      </c>
    </row>
    <row r="1121" spans="1:5" x14ac:dyDescent="0.35">
      <c r="A1121" s="38">
        <v>42604</v>
      </c>
      <c r="B1121" s="31">
        <v>8629.1503909999992</v>
      </c>
      <c r="C1121" s="31">
        <v>1004.564087</v>
      </c>
      <c r="D1121" s="39">
        <f t="shared" si="34"/>
        <v>-0.43556517667147615</v>
      </c>
      <c r="E1121" s="39">
        <f t="shared" si="35"/>
        <v>4.790508502766958E-3</v>
      </c>
    </row>
    <row r="1122" spans="1:5" x14ac:dyDescent="0.35">
      <c r="A1122" s="38">
        <v>42605</v>
      </c>
      <c r="B1122" s="31">
        <v>8632.5996090000008</v>
      </c>
      <c r="C1122" s="31">
        <v>1002.8919069999999</v>
      </c>
      <c r="D1122" s="39">
        <f t="shared" si="34"/>
        <v>3.9971698761896865E-2</v>
      </c>
      <c r="E1122" s="39">
        <f t="shared" si="35"/>
        <v>-1.6645826997397188E-3</v>
      </c>
    </row>
    <row r="1123" spans="1:5" x14ac:dyDescent="0.35">
      <c r="A1123" s="38">
        <v>42606</v>
      </c>
      <c r="B1123" s="31">
        <v>8650.2998050000006</v>
      </c>
      <c r="C1123" s="31">
        <v>990.51129200000003</v>
      </c>
      <c r="D1123" s="39">
        <f t="shared" si="34"/>
        <v>0.20503900101594272</v>
      </c>
      <c r="E1123" s="39">
        <f t="shared" si="35"/>
        <v>-1.2344914654895027E-2</v>
      </c>
    </row>
    <row r="1124" spans="1:5" x14ac:dyDescent="0.35">
      <c r="A1124" s="38">
        <v>42607</v>
      </c>
      <c r="B1124" s="31">
        <v>8592.2001949999994</v>
      </c>
      <c r="C1124" s="31">
        <v>991.78881799999999</v>
      </c>
      <c r="D1124" s="39">
        <f t="shared" si="34"/>
        <v>-0.67164851288065985</v>
      </c>
      <c r="E1124" s="39">
        <f t="shared" si="35"/>
        <v>1.2897641958431768E-3</v>
      </c>
    </row>
    <row r="1125" spans="1:5" x14ac:dyDescent="0.35">
      <c r="A1125" s="38">
        <v>42608</v>
      </c>
      <c r="B1125" s="31">
        <v>8572.5498050000006</v>
      </c>
      <c r="C1125" s="31">
        <v>1015.075195</v>
      </c>
      <c r="D1125" s="39">
        <f t="shared" si="34"/>
        <v>-0.2287003276696683</v>
      </c>
      <c r="E1125" s="39">
        <f t="shared" si="35"/>
        <v>2.3479168727631304E-2</v>
      </c>
    </row>
    <row r="1126" spans="1:5" x14ac:dyDescent="0.35">
      <c r="A1126" s="38">
        <v>42611</v>
      </c>
      <c r="B1126" s="31">
        <v>8607.4501949999994</v>
      </c>
      <c r="C1126" s="31">
        <v>1033.9420170000001</v>
      </c>
      <c r="D1126" s="39">
        <f t="shared" si="34"/>
        <v>0.40711796132864669</v>
      </c>
      <c r="E1126" s="39">
        <f t="shared" si="35"/>
        <v>1.8586625003677752E-2</v>
      </c>
    </row>
    <row r="1127" spans="1:5" x14ac:dyDescent="0.35">
      <c r="A1127" s="38">
        <v>42612</v>
      </c>
      <c r="B1127" s="31">
        <v>8744.3496090000008</v>
      </c>
      <c r="C1127" s="31">
        <v>1059.8572999999999</v>
      </c>
      <c r="D1127" s="39">
        <f t="shared" si="34"/>
        <v>1.5904758191865593</v>
      </c>
      <c r="E1127" s="39">
        <f t="shared" si="35"/>
        <v>2.506454189297137E-2</v>
      </c>
    </row>
    <row r="1128" spans="1:5" x14ac:dyDescent="0.35">
      <c r="A1128" s="38">
        <v>42613</v>
      </c>
      <c r="B1128" s="31">
        <v>8786.2001949999994</v>
      </c>
      <c r="C1128" s="31">
        <v>1063.1917719999999</v>
      </c>
      <c r="D1128" s="39">
        <f t="shared" si="34"/>
        <v>0.47860147262324143</v>
      </c>
      <c r="E1128" s="39">
        <f t="shared" si="35"/>
        <v>3.1461518451587826E-3</v>
      </c>
    </row>
    <row r="1129" spans="1:5" x14ac:dyDescent="0.35">
      <c r="A1129" s="38">
        <v>42614</v>
      </c>
      <c r="B1129" s="31">
        <v>8774.6503909999992</v>
      </c>
      <c r="C1129" s="31">
        <v>1086.2463379999999</v>
      </c>
      <c r="D1129" s="39">
        <f t="shared" si="34"/>
        <v>-0.13145391345137933</v>
      </c>
      <c r="E1129" s="39">
        <f t="shared" si="35"/>
        <v>2.1684296857030251E-2</v>
      </c>
    </row>
    <row r="1130" spans="1:5" x14ac:dyDescent="0.35">
      <c r="A1130" s="38">
        <v>42615</v>
      </c>
      <c r="B1130" s="31">
        <v>8809.6503909999992</v>
      </c>
      <c r="C1130" s="31">
        <v>1101.0191649999999</v>
      </c>
      <c r="D1130" s="39">
        <f t="shared" si="34"/>
        <v>0.39887629068274749</v>
      </c>
      <c r="E1130" s="39">
        <f t="shared" si="35"/>
        <v>1.3599886584842054E-2</v>
      </c>
    </row>
    <row r="1131" spans="1:5" x14ac:dyDescent="0.35">
      <c r="A1131" s="38">
        <v>42619</v>
      </c>
      <c r="B1131" s="31">
        <v>8943</v>
      </c>
      <c r="C1131" s="31">
        <v>1098.9426269999999</v>
      </c>
      <c r="D1131" s="39">
        <f t="shared" si="34"/>
        <v>1.5136765147483229</v>
      </c>
      <c r="E1131" s="39">
        <f t="shared" si="35"/>
        <v>-1.8860144001217524E-3</v>
      </c>
    </row>
    <row r="1132" spans="1:5" x14ac:dyDescent="0.35">
      <c r="A1132" s="38">
        <v>42620</v>
      </c>
      <c r="B1132" s="31">
        <v>8917.9501949999994</v>
      </c>
      <c r="C1132" s="31">
        <v>1111.3774410000001</v>
      </c>
      <c r="D1132" s="39">
        <f t="shared" si="34"/>
        <v>-0.2801051660516668</v>
      </c>
      <c r="E1132" s="39">
        <f t="shared" si="35"/>
        <v>1.131525313013469E-2</v>
      </c>
    </row>
    <row r="1133" spans="1:5" x14ac:dyDescent="0.35">
      <c r="A1133" s="38">
        <v>42621</v>
      </c>
      <c r="B1133" s="31">
        <v>8952.5</v>
      </c>
      <c r="C1133" s="31">
        <v>1123.950317</v>
      </c>
      <c r="D1133" s="39">
        <f t="shared" si="34"/>
        <v>0.38741868080146374</v>
      </c>
      <c r="E1133" s="39">
        <f t="shared" si="35"/>
        <v>1.1312876738515651E-2</v>
      </c>
    </row>
    <row r="1134" spans="1:5" x14ac:dyDescent="0.35">
      <c r="A1134" s="38">
        <v>42622</v>
      </c>
      <c r="B1134" s="31">
        <v>8866.7001949999994</v>
      </c>
      <c r="C1134" s="31">
        <v>1147.103638</v>
      </c>
      <c r="D1134" s="39">
        <f t="shared" si="34"/>
        <v>-0.95838933258866865</v>
      </c>
      <c r="E1134" s="39">
        <f t="shared" si="35"/>
        <v>2.0599950593723625E-2</v>
      </c>
    </row>
    <row r="1135" spans="1:5" x14ac:dyDescent="0.35">
      <c r="A1135" s="38">
        <v>42625</v>
      </c>
      <c r="B1135" s="31">
        <v>8715.5996090000008</v>
      </c>
      <c r="C1135" s="31">
        <v>1137.9785159999999</v>
      </c>
      <c r="D1135" s="39">
        <f t="shared" si="34"/>
        <v>-1.7041355033657895</v>
      </c>
      <c r="E1135" s="39">
        <f t="shared" si="35"/>
        <v>-7.9549237729818322E-3</v>
      </c>
    </row>
    <row r="1136" spans="1:5" x14ac:dyDescent="0.35">
      <c r="A1136" s="38">
        <v>42627</v>
      </c>
      <c r="B1136" s="31">
        <v>8726.5996090000008</v>
      </c>
      <c r="C1136" s="31">
        <v>1079.626953</v>
      </c>
      <c r="D1136" s="39">
        <f t="shared" si="34"/>
        <v>0.126210478836603</v>
      </c>
      <c r="E1136" s="39">
        <f t="shared" si="35"/>
        <v>-5.1276506699885663E-2</v>
      </c>
    </row>
    <row r="1137" spans="1:5" x14ac:dyDescent="0.35">
      <c r="A1137" s="38">
        <v>42628</v>
      </c>
      <c r="B1137" s="31">
        <v>8742.5498050000006</v>
      </c>
      <c r="C1137" s="31">
        <v>1086.1872559999999</v>
      </c>
      <c r="D1137" s="39">
        <f t="shared" si="34"/>
        <v>0.18277675973067295</v>
      </c>
      <c r="E1137" s="39">
        <f t="shared" si="35"/>
        <v>6.0764535210709736E-3</v>
      </c>
    </row>
    <row r="1138" spans="1:5" x14ac:dyDescent="0.35">
      <c r="A1138" s="38">
        <v>42629</v>
      </c>
      <c r="B1138" s="31">
        <v>8779.8496090000008</v>
      </c>
      <c r="C1138" s="31">
        <v>1084.165039</v>
      </c>
      <c r="D1138" s="39">
        <f t="shared" si="34"/>
        <v>0.42664674302075906</v>
      </c>
      <c r="E1138" s="39">
        <f t="shared" si="35"/>
        <v>-1.861757251182438E-3</v>
      </c>
    </row>
    <row r="1139" spans="1:5" x14ac:dyDescent="0.35">
      <c r="A1139" s="38">
        <v>42632</v>
      </c>
      <c r="B1139" s="31">
        <v>8808.4003909999992</v>
      </c>
      <c r="C1139" s="31">
        <v>1073.165283</v>
      </c>
      <c r="D1139" s="39">
        <f t="shared" si="34"/>
        <v>0.32518531946984325</v>
      </c>
      <c r="E1139" s="39">
        <f t="shared" si="35"/>
        <v>-1.0145831680890361E-2</v>
      </c>
    </row>
    <row r="1140" spans="1:5" x14ac:dyDescent="0.35">
      <c r="A1140" s="38">
        <v>42633</v>
      </c>
      <c r="B1140" s="31">
        <v>8775.9003909999992</v>
      </c>
      <c r="C1140" s="31">
        <v>1061.3767089999999</v>
      </c>
      <c r="D1140" s="39">
        <f t="shared" si="34"/>
        <v>-0.36896597063420211</v>
      </c>
      <c r="E1140" s="39">
        <f t="shared" si="35"/>
        <v>-1.0984863363307432E-2</v>
      </c>
    </row>
    <row r="1141" spans="1:5" x14ac:dyDescent="0.35">
      <c r="A1141" s="38">
        <v>42634</v>
      </c>
      <c r="B1141" s="31">
        <v>8777.1503909999992</v>
      </c>
      <c r="C1141" s="31">
        <v>1060.538086</v>
      </c>
      <c r="D1141" s="39">
        <f t="shared" si="34"/>
        <v>1.4243552733140864E-2</v>
      </c>
      <c r="E1141" s="39">
        <f t="shared" si="35"/>
        <v>-7.9012757005945424E-4</v>
      </c>
    </row>
    <row r="1142" spans="1:5" x14ac:dyDescent="0.35">
      <c r="A1142" s="38">
        <v>42635</v>
      </c>
      <c r="B1142" s="31">
        <v>8867.4501949999994</v>
      </c>
      <c r="C1142" s="31">
        <v>1055.802856</v>
      </c>
      <c r="D1142" s="39">
        <f t="shared" si="34"/>
        <v>1.0288054776023061</v>
      </c>
      <c r="E1142" s="39">
        <f t="shared" si="35"/>
        <v>-4.4649315875677107E-3</v>
      </c>
    </row>
    <row r="1143" spans="1:5" x14ac:dyDescent="0.35">
      <c r="A1143" s="38">
        <v>42636</v>
      </c>
      <c r="B1143" s="31">
        <v>8831.5498050000006</v>
      </c>
      <c r="C1143" s="31">
        <v>1112.723999</v>
      </c>
      <c r="D1143" s="39">
        <f t="shared" si="34"/>
        <v>-0.40485584029828181</v>
      </c>
      <c r="E1143" s="39">
        <f t="shared" si="35"/>
        <v>5.3912662460159161E-2</v>
      </c>
    </row>
    <row r="1144" spans="1:5" x14ac:dyDescent="0.35">
      <c r="A1144" s="38">
        <v>42639</v>
      </c>
      <c r="B1144" s="31">
        <v>8723.0498050000006</v>
      </c>
      <c r="C1144" s="31">
        <v>1111.2935789999999</v>
      </c>
      <c r="D1144" s="39">
        <f t="shared" si="34"/>
        <v>-1.2285499419204147</v>
      </c>
      <c r="E1144" s="39">
        <f t="shared" si="35"/>
        <v>-1.2855119520075527E-3</v>
      </c>
    </row>
    <row r="1145" spans="1:5" x14ac:dyDescent="0.35">
      <c r="A1145" s="38">
        <v>42640</v>
      </c>
      <c r="B1145" s="31">
        <v>8706.4003909999992</v>
      </c>
      <c r="C1145" s="31">
        <v>1107.643433</v>
      </c>
      <c r="D1145" s="39">
        <f t="shared" si="34"/>
        <v>-0.19086689142205743</v>
      </c>
      <c r="E1145" s="39">
        <f t="shared" si="35"/>
        <v>-3.2845920006885506E-3</v>
      </c>
    </row>
    <row r="1146" spans="1:5" x14ac:dyDescent="0.35">
      <c r="A1146" s="38">
        <v>42641</v>
      </c>
      <c r="B1146" s="31">
        <v>8745.1503909999992</v>
      </c>
      <c r="C1146" s="31">
        <v>1083.7700199999999</v>
      </c>
      <c r="D1146" s="39">
        <f t="shared" si="34"/>
        <v>0.44507486745103914</v>
      </c>
      <c r="E1146" s="39">
        <f t="shared" si="35"/>
        <v>-2.1553337733732612E-2</v>
      </c>
    </row>
    <row r="1147" spans="1:5" x14ac:dyDescent="0.35">
      <c r="A1147" s="38">
        <v>42642</v>
      </c>
      <c r="B1147" s="31">
        <v>8591.25</v>
      </c>
      <c r="C1147" s="31">
        <v>1091.169067</v>
      </c>
      <c r="D1147" s="39">
        <f t="shared" si="34"/>
        <v>-1.7598369852894074</v>
      </c>
      <c r="E1147" s="39">
        <f t="shared" si="35"/>
        <v>6.8271375508247682E-3</v>
      </c>
    </row>
    <row r="1148" spans="1:5" x14ac:dyDescent="0.35">
      <c r="A1148" s="38">
        <v>42643</v>
      </c>
      <c r="B1148" s="31">
        <v>8611.1503909999992</v>
      </c>
      <c r="C1148" s="31">
        <v>1023.149597</v>
      </c>
      <c r="D1148" s="39">
        <f t="shared" si="34"/>
        <v>0.23163557107521277</v>
      </c>
      <c r="E1148" s="39">
        <f t="shared" si="35"/>
        <v>-6.2336325375323409E-2</v>
      </c>
    </row>
    <row r="1149" spans="1:5" x14ac:dyDescent="0.35">
      <c r="A1149" s="38">
        <v>42646</v>
      </c>
      <c r="B1149" s="31">
        <v>8738.0996090000008</v>
      </c>
      <c r="C1149" s="31">
        <v>1041.6464840000001</v>
      </c>
      <c r="D1149" s="39">
        <f t="shared" si="34"/>
        <v>1.4742422584174513</v>
      </c>
      <c r="E1149" s="39">
        <f t="shared" si="35"/>
        <v>1.8078379793370656E-2</v>
      </c>
    </row>
    <row r="1150" spans="1:5" x14ac:dyDescent="0.35">
      <c r="A1150" s="38">
        <v>42647</v>
      </c>
      <c r="B1150" s="31">
        <v>8769.1503909999992</v>
      </c>
      <c r="C1150" s="31">
        <v>1072.030884</v>
      </c>
      <c r="D1150" s="39">
        <f t="shared" si="34"/>
        <v>0.35534937102361469</v>
      </c>
      <c r="E1150" s="39">
        <f t="shared" si="35"/>
        <v>2.9169589171291161E-2</v>
      </c>
    </row>
    <row r="1151" spans="1:5" x14ac:dyDescent="0.35">
      <c r="A1151" s="38">
        <v>42648</v>
      </c>
      <c r="B1151" s="31">
        <v>8743.9501949999994</v>
      </c>
      <c r="C1151" s="31">
        <v>1069.1206050000001</v>
      </c>
      <c r="D1151" s="39">
        <f t="shared" si="34"/>
        <v>-0.28737329018628049</v>
      </c>
      <c r="E1151" s="39">
        <f t="shared" si="35"/>
        <v>-2.7147342893154426E-3</v>
      </c>
    </row>
    <row r="1152" spans="1:5" x14ac:dyDescent="0.35">
      <c r="A1152" s="38">
        <v>42649</v>
      </c>
      <c r="B1152" s="31">
        <v>8709.5498050000006</v>
      </c>
      <c r="C1152" s="31">
        <v>1059.7491460000001</v>
      </c>
      <c r="D1152" s="39">
        <f t="shared" si="34"/>
        <v>-0.39341932688122866</v>
      </c>
      <c r="E1152" s="39">
        <f t="shared" si="35"/>
        <v>-8.7655770136428699E-3</v>
      </c>
    </row>
    <row r="1153" spans="1:5" x14ac:dyDescent="0.35">
      <c r="A1153" s="38">
        <v>42650</v>
      </c>
      <c r="B1153" s="31">
        <v>8697.5996090000008</v>
      </c>
      <c r="C1153" s="31">
        <v>1062.708496</v>
      </c>
      <c r="D1153" s="39">
        <f t="shared" si="34"/>
        <v>-0.1372079644477075</v>
      </c>
      <c r="E1153" s="39">
        <f t="shared" si="35"/>
        <v>2.7925004810523887E-3</v>
      </c>
    </row>
    <row r="1154" spans="1:5" x14ac:dyDescent="0.35">
      <c r="A1154" s="38">
        <v>42653</v>
      </c>
      <c r="B1154" s="31">
        <v>8708.7998050000006</v>
      </c>
      <c r="C1154" s="31">
        <v>1067.887573</v>
      </c>
      <c r="D1154" s="39">
        <f t="shared" si="34"/>
        <v>0.12877341454543584</v>
      </c>
      <c r="E1154" s="39">
        <f t="shared" si="35"/>
        <v>4.8734690834729213E-3</v>
      </c>
    </row>
    <row r="1155" spans="1:5" x14ac:dyDescent="0.35">
      <c r="A1155" s="38">
        <v>42656</v>
      </c>
      <c r="B1155" s="31">
        <v>8573.3496090000008</v>
      </c>
      <c r="C1155" s="31">
        <v>1059.4530030000001</v>
      </c>
      <c r="D1155" s="39">
        <f t="shared" si="34"/>
        <v>-1.5553256365157631</v>
      </c>
      <c r="E1155" s="39">
        <f t="shared" si="35"/>
        <v>-7.8983689044201423E-3</v>
      </c>
    </row>
    <row r="1156" spans="1:5" x14ac:dyDescent="0.35">
      <c r="A1156" s="38">
        <v>42657</v>
      </c>
      <c r="B1156" s="31">
        <v>8583.4003909999992</v>
      </c>
      <c r="C1156" s="31">
        <v>1039.7229</v>
      </c>
      <c r="D1156" s="39">
        <f t="shared" ref="D1156:D1219" si="36">((B1156-B1155)/B1155)*100</f>
        <v>0.11723284898410626</v>
      </c>
      <c r="E1156" s="39">
        <f t="shared" ref="E1156:E1219" si="37">((C1156-C1155)/C1155)</f>
        <v>-1.8622914791058549E-2</v>
      </c>
    </row>
    <row r="1157" spans="1:5" x14ac:dyDescent="0.35">
      <c r="A1157" s="38">
        <v>42660</v>
      </c>
      <c r="B1157" s="31">
        <v>8520.4003909999992</v>
      </c>
      <c r="C1157" s="31">
        <v>1046.973755</v>
      </c>
      <c r="D1157" s="39">
        <f t="shared" si="36"/>
        <v>-0.73397484831370263</v>
      </c>
      <c r="E1157" s="39">
        <f t="shared" si="37"/>
        <v>6.9738340859857965E-3</v>
      </c>
    </row>
    <row r="1158" spans="1:5" x14ac:dyDescent="0.35">
      <c r="A1158" s="38">
        <v>42661</v>
      </c>
      <c r="B1158" s="31">
        <v>8677.9003909999992</v>
      </c>
      <c r="C1158" s="31">
        <v>1064.2867429999999</v>
      </c>
      <c r="D1158" s="39">
        <f t="shared" si="36"/>
        <v>1.8485046802068767</v>
      </c>
      <c r="E1158" s="39">
        <f t="shared" si="37"/>
        <v>1.6536219668658175E-2</v>
      </c>
    </row>
    <row r="1159" spans="1:5" x14ac:dyDescent="0.35">
      <c r="A1159" s="38">
        <v>42662</v>
      </c>
      <c r="B1159" s="31">
        <v>8659.0996090000008</v>
      </c>
      <c r="C1159" s="31">
        <v>1102.2670900000001</v>
      </c>
      <c r="D1159" s="39">
        <f t="shared" si="36"/>
        <v>-0.21665127683992608</v>
      </c>
      <c r="E1159" s="39">
        <f t="shared" si="37"/>
        <v>3.5686197587072803E-2</v>
      </c>
    </row>
    <row r="1160" spans="1:5" x14ac:dyDescent="0.35">
      <c r="A1160" s="38">
        <v>42663</v>
      </c>
      <c r="B1160" s="31">
        <v>8699.4003909999992</v>
      </c>
      <c r="C1160" s="31">
        <v>1103.7468260000001</v>
      </c>
      <c r="D1160" s="39">
        <f t="shared" si="36"/>
        <v>0.46541538750877803</v>
      </c>
      <c r="E1160" s="39">
        <f t="shared" si="37"/>
        <v>1.3424477727988799E-3</v>
      </c>
    </row>
    <row r="1161" spans="1:5" x14ac:dyDescent="0.35">
      <c r="A1161" s="38">
        <v>42664</v>
      </c>
      <c r="B1161" s="31">
        <v>8693.0498050000006</v>
      </c>
      <c r="C1161" s="31">
        <v>1106.2624510000001</v>
      </c>
      <c r="D1161" s="39">
        <f t="shared" si="36"/>
        <v>-7.3000272600036692E-2</v>
      </c>
      <c r="E1161" s="39">
        <f t="shared" si="37"/>
        <v>2.2791685019984825E-3</v>
      </c>
    </row>
    <row r="1162" spans="1:5" x14ac:dyDescent="0.35">
      <c r="A1162" s="38">
        <v>42667</v>
      </c>
      <c r="B1162" s="31">
        <v>8708.9501949999994</v>
      </c>
      <c r="C1162" s="31">
        <v>1118.9882809999999</v>
      </c>
      <c r="D1162" s="39">
        <f t="shared" si="36"/>
        <v>0.1829092246872141</v>
      </c>
      <c r="E1162" s="39">
        <f t="shared" si="37"/>
        <v>1.1503445668337033E-2</v>
      </c>
    </row>
    <row r="1163" spans="1:5" x14ac:dyDescent="0.35">
      <c r="A1163" s="38">
        <v>42668</v>
      </c>
      <c r="B1163" s="31">
        <v>8691.2998050000006</v>
      </c>
      <c r="C1163" s="31">
        <v>1113.7105710000001</v>
      </c>
      <c r="D1163" s="39">
        <f t="shared" si="36"/>
        <v>-0.20266954804876894</v>
      </c>
      <c r="E1163" s="39">
        <f t="shared" si="37"/>
        <v>-4.7165015841661379E-3</v>
      </c>
    </row>
    <row r="1164" spans="1:5" x14ac:dyDescent="0.35">
      <c r="A1164" s="38">
        <v>42669</v>
      </c>
      <c r="B1164" s="31">
        <v>8615.25</v>
      </c>
      <c r="C1164" s="31">
        <v>1126.2883300000001</v>
      </c>
      <c r="D1164" s="39">
        <f t="shared" si="36"/>
        <v>-0.87501071998747559</v>
      </c>
      <c r="E1164" s="39">
        <f t="shared" si="37"/>
        <v>1.1293561655526401E-2</v>
      </c>
    </row>
    <row r="1165" spans="1:5" x14ac:dyDescent="0.35">
      <c r="A1165" s="38">
        <v>42670</v>
      </c>
      <c r="B1165" s="31">
        <v>8615.25</v>
      </c>
      <c r="C1165" s="31">
        <v>1132.8980710000001</v>
      </c>
      <c r="D1165" s="39">
        <f t="shared" si="36"/>
        <v>0</v>
      </c>
      <c r="E1165" s="39">
        <f t="shared" si="37"/>
        <v>5.8686047115484048E-3</v>
      </c>
    </row>
    <row r="1166" spans="1:5" x14ac:dyDescent="0.35">
      <c r="A1166" s="38">
        <v>42671</v>
      </c>
      <c r="B1166" s="31">
        <v>8638</v>
      </c>
      <c r="C1166" s="31">
        <v>1089.8865969999999</v>
      </c>
      <c r="D1166" s="39">
        <f t="shared" si="36"/>
        <v>0.26406662604103193</v>
      </c>
      <c r="E1166" s="39">
        <f t="shared" si="37"/>
        <v>-3.7965881574883655E-2</v>
      </c>
    </row>
    <row r="1167" spans="1:5" x14ac:dyDescent="0.35">
      <c r="A1167" s="38">
        <v>42675</v>
      </c>
      <c r="B1167" s="31">
        <v>8626.25</v>
      </c>
      <c r="C1167" s="31">
        <v>1058.071899</v>
      </c>
      <c r="D1167" s="39">
        <f t="shared" si="36"/>
        <v>-0.13602685806899745</v>
      </c>
      <c r="E1167" s="39">
        <f t="shared" si="37"/>
        <v>-2.9190833328506294E-2</v>
      </c>
    </row>
    <row r="1168" spans="1:5" x14ac:dyDescent="0.35">
      <c r="A1168" s="38">
        <v>42676</v>
      </c>
      <c r="B1168" s="31">
        <v>8514</v>
      </c>
      <c r="C1168" s="31">
        <v>1046.480591</v>
      </c>
      <c r="D1168" s="39">
        <f t="shared" si="36"/>
        <v>-1.3012606868569774</v>
      </c>
      <c r="E1168" s="39">
        <f t="shared" si="37"/>
        <v>-1.0955123192436307E-2</v>
      </c>
    </row>
    <row r="1169" spans="1:5" x14ac:dyDescent="0.35">
      <c r="A1169" s="38">
        <v>42677</v>
      </c>
      <c r="B1169" s="31">
        <v>8484.9501949999994</v>
      </c>
      <c r="C1169" s="31">
        <v>1006.0831910000001</v>
      </c>
      <c r="D1169" s="39">
        <f t="shared" si="36"/>
        <v>-0.34120043457834814</v>
      </c>
      <c r="E1169" s="39">
        <f t="shared" si="37"/>
        <v>-3.8603104871153746E-2</v>
      </c>
    </row>
    <row r="1170" spans="1:5" x14ac:dyDescent="0.35">
      <c r="A1170" s="38">
        <v>42678</v>
      </c>
      <c r="B1170" s="31">
        <v>8433.75</v>
      </c>
      <c r="C1170" s="31">
        <v>1016.934692</v>
      </c>
      <c r="D1170" s="39">
        <f t="shared" si="36"/>
        <v>-0.60342363624209161</v>
      </c>
      <c r="E1170" s="39">
        <f t="shared" si="37"/>
        <v>1.0785888380874444E-2</v>
      </c>
    </row>
    <row r="1171" spans="1:5" x14ac:dyDescent="0.35">
      <c r="A1171" s="38">
        <v>42681</v>
      </c>
      <c r="B1171" s="31">
        <v>8497.0498050000006</v>
      </c>
      <c r="C1171" s="31">
        <v>979.74371299999996</v>
      </c>
      <c r="D1171" s="39">
        <f t="shared" si="36"/>
        <v>0.75055349044020236</v>
      </c>
      <c r="E1171" s="39">
        <f t="shared" si="37"/>
        <v>-3.6571649381787523E-2</v>
      </c>
    </row>
    <row r="1172" spans="1:5" x14ac:dyDescent="0.35">
      <c r="A1172" s="38">
        <v>42682</v>
      </c>
      <c r="B1172" s="31">
        <v>8543.5498050000006</v>
      </c>
      <c r="C1172" s="31">
        <v>977.03070100000002</v>
      </c>
      <c r="D1172" s="39">
        <f t="shared" si="36"/>
        <v>0.54724876359601382</v>
      </c>
      <c r="E1172" s="39">
        <f t="shared" si="37"/>
        <v>-2.7691037605055142E-3</v>
      </c>
    </row>
    <row r="1173" spans="1:5" x14ac:dyDescent="0.35">
      <c r="A1173" s="38">
        <v>42683</v>
      </c>
      <c r="B1173" s="31">
        <v>8432</v>
      </c>
      <c r="C1173" s="31">
        <v>970.42120399999999</v>
      </c>
      <c r="D1173" s="39">
        <f t="shared" si="36"/>
        <v>-1.3056610840463234</v>
      </c>
      <c r="E1173" s="39">
        <f t="shared" si="37"/>
        <v>-6.7648815878919169E-3</v>
      </c>
    </row>
    <row r="1174" spans="1:5" x14ac:dyDescent="0.35">
      <c r="A1174" s="38">
        <v>42684</v>
      </c>
      <c r="B1174" s="31">
        <v>8525.75</v>
      </c>
      <c r="C1174" s="31">
        <v>916.60760500000004</v>
      </c>
      <c r="D1174" s="39">
        <f t="shared" si="36"/>
        <v>1.1118358633776091</v>
      </c>
      <c r="E1174" s="39">
        <f t="shared" si="37"/>
        <v>-5.5453857333480065E-2</v>
      </c>
    </row>
    <row r="1175" spans="1:5" x14ac:dyDescent="0.35">
      <c r="A1175" s="38">
        <v>42685</v>
      </c>
      <c r="B1175" s="31">
        <v>8296.2998050000006</v>
      </c>
      <c r="C1175" s="31">
        <v>916.65692100000001</v>
      </c>
      <c r="D1175" s="39">
        <f t="shared" si="36"/>
        <v>-2.6912611207225106</v>
      </c>
      <c r="E1175" s="39">
        <f t="shared" si="37"/>
        <v>5.3802739286650538E-5</v>
      </c>
    </row>
    <row r="1176" spans="1:5" x14ac:dyDescent="0.35">
      <c r="A1176" s="38">
        <v>42689</v>
      </c>
      <c r="B1176" s="31">
        <v>8108.4501950000003</v>
      </c>
      <c r="C1176" s="31">
        <v>846.51666299999999</v>
      </c>
      <c r="D1176" s="39">
        <f t="shared" si="36"/>
        <v>-2.2642577343551071</v>
      </c>
      <c r="E1176" s="39">
        <f t="shared" si="37"/>
        <v>-7.6517458596704377E-2</v>
      </c>
    </row>
    <row r="1177" spans="1:5" x14ac:dyDescent="0.35">
      <c r="A1177" s="38">
        <v>42690</v>
      </c>
      <c r="B1177" s="31">
        <v>8111.6000979999999</v>
      </c>
      <c r="C1177" s="31">
        <v>804.04779099999996</v>
      </c>
      <c r="D1177" s="39">
        <f t="shared" si="36"/>
        <v>3.8847164676942804E-2</v>
      </c>
      <c r="E1177" s="39">
        <f t="shared" si="37"/>
        <v>-5.0168973460596879E-2</v>
      </c>
    </row>
    <row r="1178" spans="1:5" x14ac:dyDescent="0.35">
      <c r="A1178" s="38">
        <v>42691</v>
      </c>
      <c r="B1178" s="31">
        <v>8079.9501950000003</v>
      </c>
      <c r="C1178" s="31">
        <v>887.65368699999999</v>
      </c>
      <c r="D1178" s="39">
        <f t="shared" si="36"/>
        <v>-0.39018076110289457</v>
      </c>
      <c r="E1178" s="39">
        <f t="shared" si="37"/>
        <v>0.10398125202983119</v>
      </c>
    </row>
    <row r="1179" spans="1:5" x14ac:dyDescent="0.35">
      <c r="A1179" s="38">
        <v>42692</v>
      </c>
      <c r="B1179" s="31">
        <v>8074.1000979999999</v>
      </c>
      <c r="C1179" s="31">
        <v>859.39050299999997</v>
      </c>
      <c r="D1179" s="39">
        <f t="shared" si="36"/>
        <v>-7.2402636882843555E-2</v>
      </c>
      <c r="E1179" s="39">
        <f t="shared" si="37"/>
        <v>-3.1840327386597138E-2</v>
      </c>
    </row>
    <row r="1180" spans="1:5" x14ac:dyDescent="0.35">
      <c r="A1180" s="38">
        <v>42695</v>
      </c>
      <c r="B1180" s="31">
        <v>7929.1000979999999</v>
      </c>
      <c r="C1180" s="31">
        <v>866.54260299999999</v>
      </c>
      <c r="D1180" s="39">
        <f t="shared" si="36"/>
        <v>-1.7958657712940336</v>
      </c>
      <c r="E1180" s="39">
        <f t="shared" si="37"/>
        <v>8.3222935033993722E-3</v>
      </c>
    </row>
    <row r="1181" spans="1:5" x14ac:dyDescent="0.35">
      <c r="A1181" s="38">
        <v>42696</v>
      </c>
      <c r="B1181" s="31">
        <v>8002.2998049999997</v>
      </c>
      <c r="C1181" s="31">
        <v>820.96630900000002</v>
      </c>
      <c r="D1181" s="39">
        <f t="shared" si="36"/>
        <v>0.92317799113752297</v>
      </c>
      <c r="E1181" s="39">
        <f t="shared" si="37"/>
        <v>-5.2595560613192337E-2</v>
      </c>
    </row>
    <row r="1182" spans="1:5" x14ac:dyDescent="0.35">
      <c r="A1182" s="38">
        <v>42697</v>
      </c>
      <c r="B1182" s="31">
        <v>8033.2998049999997</v>
      </c>
      <c r="C1182" s="31">
        <v>846.41803000000004</v>
      </c>
      <c r="D1182" s="39">
        <f t="shared" si="36"/>
        <v>0.38738863520997513</v>
      </c>
      <c r="E1182" s="39">
        <f t="shared" si="37"/>
        <v>3.1002150418331015E-2</v>
      </c>
    </row>
    <row r="1183" spans="1:5" x14ac:dyDescent="0.35">
      <c r="A1183" s="38">
        <v>42698</v>
      </c>
      <c r="B1183" s="31">
        <v>7965.5</v>
      </c>
      <c r="C1183" s="31">
        <v>838.77264400000001</v>
      </c>
      <c r="D1183" s="39">
        <f t="shared" si="36"/>
        <v>-0.84398449760085437</v>
      </c>
      <c r="E1183" s="39">
        <f t="shared" si="37"/>
        <v>-9.0326360368292603E-3</v>
      </c>
    </row>
    <row r="1184" spans="1:5" x14ac:dyDescent="0.35">
      <c r="A1184" s="38">
        <v>42699</v>
      </c>
      <c r="B1184" s="31">
        <v>8114.2998049999997</v>
      </c>
      <c r="C1184" s="31">
        <v>809.62145999999996</v>
      </c>
      <c r="D1184" s="39">
        <f t="shared" si="36"/>
        <v>1.8680535434059338</v>
      </c>
      <c r="E1184" s="39">
        <f t="shared" si="37"/>
        <v>-3.4754571704892247E-2</v>
      </c>
    </row>
    <row r="1185" spans="1:5" x14ac:dyDescent="0.35">
      <c r="A1185" s="38">
        <v>42702</v>
      </c>
      <c r="B1185" s="31">
        <v>8126.8999020000001</v>
      </c>
      <c r="C1185" s="31">
        <v>866.04943800000001</v>
      </c>
      <c r="D1185" s="39">
        <f t="shared" si="36"/>
        <v>0.15528261591020248</v>
      </c>
      <c r="E1185" s="39">
        <f t="shared" si="37"/>
        <v>6.9696741981122953E-2</v>
      </c>
    </row>
    <row r="1186" spans="1:5" x14ac:dyDescent="0.35">
      <c r="A1186" s="38">
        <v>42703</v>
      </c>
      <c r="B1186" s="31">
        <v>8142.1499020000001</v>
      </c>
      <c r="C1186" s="31">
        <v>867.38122599999997</v>
      </c>
      <c r="D1186" s="39">
        <f t="shared" si="36"/>
        <v>0.18764842909221793</v>
      </c>
      <c r="E1186" s="39">
        <f t="shared" si="37"/>
        <v>1.5377736438181955E-3</v>
      </c>
    </row>
    <row r="1187" spans="1:5" x14ac:dyDescent="0.35">
      <c r="A1187" s="38">
        <v>42704</v>
      </c>
      <c r="B1187" s="31">
        <v>8224.5</v>
      </c>
      <c r="C1187" s="31">
        <v>895.00323500000002</v>
      </c>
      <c r="D1187" s="39">
        <f t="shared" si="36"/>
        <v>1.0114048376801781</v>
      </c>
      <c r="E1187" s="39">
        <f t="shared" si="37"/>
        <v>3.184529267180617E-2</v>
      </c>
    </row>
    <row r="1188" spans="1:5" x14ac:dyDescent="0.35">
      <c r="A1188" s="38">
        <v>42705</v>
      </c>
      <c r="B1188" s="31">
        <v>8192.9003909999992</v>
      </c>
      <c r="C1188" s="31">
        <v>907.38378899999998</v>
      </c>
      <c r="D1188" s="39">
        <f t="shared" si="36"/>
        <v>-0.38421313149736502</v>
      </c>
      <c r="E1188" s="39">
        <f t="shared" si="37"/>
        <v>1.3832971229427971E-2</v>
      </c>
    </row>
    <row r="1189" spans="1:5" x14ac:dyDescent="0.35">
      <c r="A1189" s="38">
        <v>42706</v>
      </c>
      <c r="B1189" s="31">
        <v>8086.7998049999997</v>
      </c>
      <c r="C1189" s="31">
        <v>901.859375</v>
      </c>
      <c r="D1189" s="39">
        <f t="shared" si="36"/>
        <v>-1.2950308307977521</v>
      </c>
      <c r="E1189" s="39">
        <f t="shared" si="37"/>
        <v>-6.0882881829840349E-3</v>
      </c>
    </row>
    <row r="1190" spans="1:5" x14ac:dyDescent="0.35">
      <c r="A1190" s="38">
        <v>42709</v>
      </c>
      <c r="B1190" s="31">
        <v>8128.75</v>
      </c>
      <c r="C1190" s="31">
        <v>874.53332499999999</v>
      </c>
      <c r="D1190" s="39">
        <f t="shared" si="36"/>
        <v>0.51874902324233252</v>
      </c>
      <c r="E1190" s="39">
        <f t="shared" si="37"/>
        <v>-3.0299679481626512E-2</v>
      </c>
    </row>
    <row r="1191" spans="1:5" x14ac:dyDescent="0.35">
      <c r="A1191" s="38">
        <v>42710</v>
      </c>
      <c r="B1191" s="31">
        <v>8143.1499020000001</v>
      </c>
      <c r="C1191" s="31">
        <v>890.07074</v>
      </c>
      <c r="D1191" s="39">
        <f t="shared" si="36"/>
        <v>0.17714780255266935</v>
      </c>
      <c r="E1191" s="39">
        <f t="shared" si="37"/>
        <v>1.7766521361550186E-2</v>
      </c>
    </row>
    <row r="1192" spans="1:5" x14ac:dyDescent="0.35">
      <c r="A1192" s="38">
        <v>42711</v>
      </c>
      <c r="B1192" s="31">
        <v>8102.0498049999997</v>
      </c>
      <c r="C1192" s="31">
        <v>885.92730700000004</v>
      </c>
      <c r="D1192" s="39">
        <f t="shared" si="36"/>
        <v>-0.50471988720121763</v>
      </c>
      <c r="E1192" s="39">
        <f t="shared" si="37"/>
        <v>-4.6551726888583696E-3</v>
      </c>
    </row>
    <row r="1193" spans="1:5" x14ac:dyDescent="0.35">
      <c r="A1193" s="38">
        <v>42712</v>
      </c>
      <c r="B1193" s="31">
        <v>8246.8496090000008</v>
      </c>
      <c r="C1193" s="31">
        <v>879.02185099999997</v>
      </c>
      <c r="D1193" s="39">
        <f t="shared" si="36"/>
        <v>1.7871996283044465</v>
      </c>
      <c r="E1193" s="39">
        <f t="shared" si="37"/>
        <v>-7.7946079158389362E-3</v>
      </c>
    </row>
    <row r="1194" spans="1:5" x14ac:dyDescent="0.35">
      <c r="A1194" s="38">
        <v>42713</v>
      </c>
      <c r="B1194" s="31">
        <v>8261.75</v>
      </c>
      <c r="C1194" s="31">
        <v>899.24517800000001</v>
      </c>
      <c r="D1194" s="39">
        <f t="shared" si="36"/>
        <v>0.18067979539408641</v>
      </c>
      <c r="E1194" s="39">
        <f t="shared" si="37"/>
        <v>2.3006626032098538E-2</v>
      </c>
    </row>
    <row r="1195" spans="1:5" x14ac:dyDescent="0.35">
      <c r="A1195" s="38">
        <v>42716</v>
      </c>
      <c r="B1195" s="31">
        <v>8170.7998049999997</v>
      </c>
      <c r="C1195" s="31">
        <v>884.25030500000003</v>
      </c>
      <c r="D1195" s="39">
        <f t="shared" si="36"/>
        <v>-1.1008587163736538</v>
      </c>
      <c r="E1195" s="39">
        <f t="shared" si="37"/>
        <v>-1.6674955136651268E-2</v>
      </c>
    </row>
    <row r="1196" spans="1:5" x14ac:dyDescent="0.35">
      <c r="A1196" s="38">
        <v>42717</v>
      </c>
      <c r="B1196" s="31">
        <v>8221.7998050000006</v>
      </c>
      <c r="C1196" s="31">
        <v>832.212402</v>
      </c>
      <c r="D1196" s="39">
        <f t="shared" si="36"/>
        <v>0.62417390239805182</v>
      </c>
      <c r="E1196" s="39">
        <f t="shared" si="37"/>
        <v>-5.8849742777301081E-2</v>
      </c>
    </row>
    <row r="1197" spans="1:5" x14ac:dyDescent="0.35">
      <c r="A1197" s="38">
        <v>42718</v>
      </c>
      <c r="B1197" s="31">
        <v>8182.4501950000003</v>
      </c>
      <c r="C1197" s="31">
        <v>825.45489499999996</v>
      </c>
      <c r="D1197" s="39">
        <f t="shared" si="36"/>
        <v>-0.47860092599275117</v>
      </c>
      <c r="E1197" s="39">
        <f t="shared" si="37"/>
        <v>-8.1199306616437962E-3</v>
      </c>
    </row>
    <row r="1198" spans="1:5" x14ac:dyDescent="0.35">
      <c r="A1198" s="38">
        <v>42719</v>
      </c>
      <c r="B1198" s="31">
        <v>8153.6000979999999</v>
      </c>
      <c r="C1198" s="31">
        <v>837.29290800000001</v>
      </c>
      <c r="D1198" s="39">
        <f t="shared" si="36"/>
        <v>-0.3525850608614729</v>
      </c>
      <c r="E1198" s="39">
        <f t="shared" si="37"/>
        <v>1.4341199103313872E-2</v>
      </c>
    </row>
    <row r="1199" spans="1:5" x14ac:dyDescent="0.35">
      <c r="A1199" s="38">
        <v>42720</v>
      </c>
      <c r="B1199" s="31">
        <v>8139.4501950000003</v>
      </c>
      <c r="C1199" s="31">
        <v>842.27465800000004</v>
      </c>
      <c r="D1199" s="39">
        <f t="shared" si="36"/>
        <v>-0.17354178313786048</v>
      </c>
      <c r="E1199" s="39">
        <f t="shared" si="37"/>
        <v>5.9498294472596124E-3</v>
      </c>
    </row>
    <row r="1200" spans="1:5" x14ac:dyDescent="0.35">
      <c r="A1200" s="38">
        <v>42723</v>
      </c>
      <c r="B1200" s="31">
        <v>8104.3500979999999</v>
      </c>
      <c r="C1200" s="31">
        <v>839.315247</v>
      </c>
      <c r="D1200" s="39">
        <f t="shared" si="36"/>
        <v>-0.43123424996890047</v>
      </c>
      <c r="E1200" s="39">
        <f t="shared" si="37"/>
        <v>-3.5135937807119033E-3</v>
      </c>
    </row>
    <row r="1201" spans="1:5" x14ac:dyDescent="0.35">
      <c r="A1201" s="38">
        <v>42724</v>
      </c>
      <c r="B1201" s="31">
        <v>8082.3999020000001</v>
      </c>
      <c r="C1201" s="31">
        <v>811.79193099999998</v>
      </c>
      <c r="D1201" s="39">
        <f t="shared" si="36"/>
        <v>-0.27084461720646386</v>
      </c>
      <c r="E1201" s="39">
        <f t="shared" si="37"/>
        <v>-3.279258431010014E-2</v>
      </c>
    </row>
    <row r="1202" spans="1:5" x14ac:dyDescent="0.35">
      <c r="A1202" s="38">
        <v>42725</v>
      </c>
      <c r="B1202" s="31">
        <v>8061.2998049999997</v>
      </c>
      <c r="C1202" s="31">
        <v>794.92266800000004</v>
      </c>
      <c r="D1202" s="39">
        <f t="shared" si="36"/>
        <v>-0.2610622742730066</v>
      </c>
      <c r="E1202" s="39">
        <f t="shared" si="37"/>
        <v>-2.0780279226500383E-2</v>
      </c>
    </row>
    <row r="1203" spans="1:5" x14ac:dyDescent="0.35">
      <c r="A1203" s="38">
        <v>42726</v>
      </c>
      <c r="B1203" s="31">
        <v>7979.1000979999999</v>
      </c>
      <c r="C1203" s="31">
        <v>777.95471199999997</v>
      </c>
      <c r="D1203" s="39">
        <f t="shared" si="36"/>
        <v>-1.0196830410527049</v>
      </c>
      <c r="E1203" s="39">
        <f t="shared" si="37"/>
        <v>-2.1345417212331994E-2</v>
      </c>
    </row>
    <row r="1204" spans="1:5" x14ac:dyDescent="0.35">
      <c r="A1204" s="38">
        <v>42727</v>
      </c>
      <c r="B1204" s="31">
        <v>7985.75</v>
      </c>
      <c r="C1204" s="31">
        <v>755.06805399999996</v>
      </c>
      <c r="D1204" s="39">
        <f t="shared" si="36"/>
        <v>8.3341503657372848E-2</v>
      </c>
      <c r="E1204" s="39">
        <f t="shared" si="37"/>
        <v>-2.9419010704571723E-2</v>
      </c>
    </row>
    <row r="1205" spans="1:5" x14ac:dyDescent="0.35">
      <c r="A1205" s="38">
        <v>42730</v>
      </c>
      <c r="B1205" s="31">
        <v>7908.25</v>
      </c>
      <c r="C1205" s="31">
        <v>798.03021200000001</v>
      </c>
      <c r="D1205" s="39">
        <f t="shared" si="36"/>
        <v>-0.97047866512224912</v>
      </c>
      <c r="E1205" s="39">
        <f t="shared" si="37"/>
        <v>5.6898391836876797E-2</v>
      </c>
    </row>
    <row r="1206" spans="1:5" x14ac:dyDescent="0.35">
      <c r="A1206" s="38">
        <v>42731</v>
      </c>
      <c r="B1206" s="31">
        <v>8032.8500979999999</v>
      </c>
      <c r="C1206" s="31">
        <v>799.06597899999997</v>
      </c>
      <c r="D1206" s="39">
        <f t="shared" si="36"/>
        <v>1.5755710555432605</v>
      </c>
      <c r="E1206" s="39">
        <f t="shared" si="37"/>
        <v>1.2979044958763596E-3</v>
      </c>
    </row>
    <row r="1207" spans="1:5" x14ac:dyDescent="0.35">
      <c r="A1207" s="38">
        <v>42732</v>
      </c>
      <c r="B1207" s="31">
        <v>8034.8500979999999</v>
      </c>
      <c r="C1207" s="31">
        <v>798.81939699999998</v>
      </c>
      <c r="D1207" s="39">
        <f t="shared" si="36"/>
        <v>2.4897763254638047E-2</v>
      </c>
      <c r="E1207" s="39">
        <f t="shared" si="37"/>
        <v>-3.0858778433863146E-4</v>
      </c>
    </row>
    <row r="1208" spans="1:5" x14ac:dyDescent="0.35">
      <c r="A1208" s="38">
        <v>42733</v>
      </c>
      <c r="B1208" s="31">
        <v>8103.6000979999999</v>
      </c>
      <c r="C1208" s="31">
        <v>809.12835700000005</v>
      </c>
      <c r="D1208" s="39">
        <f t="shared" si="36"/>
        <v>0.8556475747707224</v>
      </c>
      <c r="E1208" s="39">
        <f t="shared" si="37"/>
        <v>1.2905244963649863E-2</v>
      </c>
    </row>
    <row r="1209" spans="1:5" x14ac:dyDescent="0.35">
      <c r="A1209" s="38">
        <v>42734</v>
      </c>
      <c r="B1209" s="31">
        <v>8185.7998049999997</v>
      </c>
      <c r="C1209" s="31">
        <v>822.10076900000001</v>
      </c>
      <c r="D1209" s="39">
        <f t="shared" si="36"/>
        <v>1.0143603584323833</v>
      </c>
      <c r="E1209" s="39">
        <f t="shared" si="37"/>
        <v>1.6032576151573392E-2</v>
      </c>
    </row>
    <row r="1210" spans="1:5" x14ac:dyDescent="0.35">
      <c r="A1210" s="38">
        <v>42737</v>
      </c>
      <c r="B1210" s="31">
        <v>8179.5</v>
      </c>
      <c r="C1210" s="31">
        <v>830.83129899999994</v>
      </c>
      <c r="D1210" s="39">
        <f t="shared" si="36"/>
        <v>-7.6960164554129989E-2</v>
      </c>
      <c r="E1210" s="39">
        <f t="shared" si="37"/>
        <v>1.0619780845868459E-2</v>
      </c>
    </row>
    <row r="1211" spans="1:5" x14ac:dyDescent="0.35">
      <c r="A1211" s="38">
        <v>42738</v>
      </c>
      <c r="B1211" s="31">
        <v>8192.25</v>
      </c>
      <c r="C1211" s="31">
        <v>858.30535899999995</v>
      </c>
      <c r="D1211" s="39">
        <f t="shared" si="36"/>
        <v>0.15587749862461031</v>
      </c>
      <c r="E1211" s="39">
        <f t="shared" si="37"/>
        <v>3.3068157197578101E-2</v>
      </c>
    </row>
    <row r="1212" spans="1:5" x14ac:dyDescent="0.35">
      <c r="A1212" s="38">
        <v>42739</v>
      </c>
      <c r="B1212" s="31">
        <v>8190.5</v>
      </c>
      <c r="C1212" s="31">
        <v>872.06707800000004</v>
      </c>
      <c r="D1212" s="39">
        <f t="shared" si="36"/>
        <v>-2.1361652781592359E-2</v>
      </c>
      <c r="E1212" s="39">
        <f t="shared" si="37"/>
        <v>1.6033593237765261E-2</v>
      </c>
    </row>
    <row r="1213" spans="1:5" x14ac:dyDescent="0.35">
      <c r="A1213" s="38">
        <v>42740</v>
      </c>
      <c r="B1213" s="31">
        <v>8273.7998050000006</v>
      </c>
      <c r="C1213" s="31">
        <v>860.130493</v>
      </c>
      <c r="D1213" s="39">
        <f t="shared" si="36"/>
        <v>1.0170295464257439</v>
      </c>
      <c r="E1213" s="39">
        <f t="shared" si="37"/>
        <v>-1.3687691349816138E-2</v>
      </c>
    </row>
    <row r="1214" spans="1:5" x14ac:dyDescent="0.35">
      <c r="A1214" s="38">
        <v>42741</v>
      </c>
      <c r="B1214" s="31">
        <v>8243.7998050000006</v>
      </c>
      <c r="C1214" s="31">
        <v>887.60443099999998</v>
      </c>
      <c r="D1214" s="39">
        <f t="shared" si="36"/>
        <v>-0.36259035397340023</v>
      </c>
      <c r="E1214" s="39">
        <f t="shared" si="37"/>
        <v>3.194159284386628E-2</v>
      </c>
    </row>
    <row r="1215" spans="1:5" x14ac:dyDescent="0.35">
      <c r="A1215" s="38">
        <v>42744</v>
      </c>
      <c r="B1215" s="31">
        <v>8236.0498050000006</v>
      </c>
      <c r="C1215" s="31">
        <v>866.59198000000004</v>
      </c>
      <c r="D1215" s="39">
        <f t="shared" si="36"/>
        <v>-9.4010046135515057E-2</v>
      </c>
      <c r="E1215" s="39">
        <f t="shared" si="37"/>
        <v>-2.3673215529497443E-2</v>
      </c>
    </row>
    <row r="1216" spans="1:5" x14ac:dyDescent="0.35">
      <c r="A1216" s="38">
        <v>42745</v>
      </c>
      <c r="B1216" s="31">
        <v>8288.5996090000008</v>
      </c>
      <c r="C1216" s="31">
        <v>866.39465299999995</v>
      </c>
      <c r="D1216" s="39">
        <f t="shared" si="36"/>
        <v>0.63804621443762899</v>
      </c>
      <c r="E1216" s="39">
        <f t="shared" si="37"/>
        <v>-2.2770462288387047E-4</v>
      </c>
    </row>
    <row r="1217" spans="1:5" x14ac:dyDescent="0.35">
      <c r="A1217" s="38">
        <v>42746</v>
      </c>
      <c r="B1217" s="31">
        <v>8380.6503909999992</v>
      </c>
      <c r="C1217" s="31">
        <v>887.60443099999998</v>
      </c>
      <c r="D1217" s="39">
        <f t="shared" si="36"/>
        <v>1.1105709811347027</v>
      </c>
      <c r="E1217" s="39">
        <f t="shared" si="37"/>
        <v>2.4480504267378054E-2</v>
      </c>
    </row>
    <row r="1218" spans="1:5" x14ac:dyDescent="0.35">
      <c r="A1218" s="38">
        <v>42747</v>
      </c>
      <c r="B1218" s="31">
        <v>8407.2001949999994</v>
      </c>
      <c r="C1218" s="31">
        <v>884.05304000000001</v>
      </c>
      <c r="D1218" s="39">
        <f t="shared" si="36"/>
        <v>0.31679884926964763</v>
      </c>
      <c r="E1218" s="39">
        <f t="shared" si="37"/>
        <v>-4.0010965199879303E-3</v>
      </c>
    </row>
    <row r="1219" spans="1:5" x14ac:dyDescent="0.35">
      <c r="A1219" s="38">
        <v>42748</v>
      </c>
      <c r="B1219" s="31">
        <v>8400.3496090000008</v>
      </c>
      <c r="C1219" s="31">
        <v>879.16986099999997</v>
      </c>
      <c r="D1219" s="39">
        <f t="shared" si="36"/>
        <v>-8.1484749275661295E-2</v>
      </c>
      <c r="E1219" s="39">
        <f t="shared" si="37"/>
        <v>-5.5236267271927949E-3</v>
      </c>
    </row>
    <row r="1220" spans="1:5" x14ac:dyDescent="0.35">
      <c r="A1220" s="38">
        <v>42751</v>
      </c>
      <c r="B1220" s="31">
        <v>8412.7998050000006</v>
      </c>
      <c r="C1220" s="31">
        <v>887.90033000000005</v>
      </c>
      <c r="D1220" s="39">
        <f t="shared" ref="D1220:D1283" si="38">((B1220-B1219)/B1219)*100</f>
        <v>0.14821045051102202</v>
      </c>
      <c r="E1220" s="39">
        <f t="shared" ref="E1220:E1283" si="39">((C1220-C1219)/C1219)</f>
        <v>9.9303551990166383E-3</v>
      </c>
    </row>
    <row r="1221" spans="1:5" x14ac:dyDescent="0.35">
      <c r="A1221" s="38">
        <v>42752</v>
      </c>
      <c r="B1221" s="31">
        <v>8398</v>
      </c>
      <c r="C1221" s="31">
        <v>905.31213400000001</v>
      </c>
      <c r="D1221" s="39">
        <f t="shared" si="38"/>
        <v>-0.17592009013699048</v>
      </c>
      <c r="E1221" s="39">
        <f t="shared" si="39"/>
        <v>1.9610088443147621E-2</v>
      </c>
    </row>
    <row r="1222" spans="1:5" x14ac:dyDescent="0.35">
      <c r="A1222" s="38">
        <v>42753</v>
      </c>
      <c r="B1222" s="31">
        <v>8417</v>
      </c>
      <c r="C1222" s="31">
        <v>902.007385</v>
      </c>
      <c r="D1222" s="39">
        <f t="shared" si="38"/>
        <v>0.22624434389140274</v>
      </c>
      <c r="E1222" s="39">
        <f t="shared" si="39"/>
        <v>-3.6503973335676237E-3</v>
      </c>
    </row>
    <row r="1223" spans="1:5" x14ac:dyDescent="0.35">
      <c r="A1223" s="38">
        <v>42754</v>
      </c>
      <c r="B1223" s="31">
        <v>8435.0996090000008</v>
      </c>
      <c r="C1223" s="31">
        <v>917.79144299999996</v>
      </c>
      <c r="D1223" s="39">
        <f t="shared" si="38"/>
        <v>0.21503634311513345</v>
      </c>
      <c r="E1223" s="39">
        <f t="shared" si="39"/>
        <v>1.7498812385000551E-2</v>
      </c>
    </row>
    <row r="1224" spans="1:5" x14ac:dyDescent="0.35">
      <c r="A1224" s="38">
        <v>42755</v>
      </c>
      <c r="B1224" s="31">
        <v>8349.3496090000008</v>
      </c>
      <c r="C1224" s="31">
        <v>913.79608199999996</v>
      </c>
      <c r="D1224" s="39">
        <f t="shared" si="38"/>
        <v>-1.0165855055049653</v>
      </c>
      <c r="E1224" s="39">
        <f t="shared" si="39"/>
        <v>-4.3532340930748934E-3</v>
      </c>
    </row>
    <row r="1225" spans="1:5" x14ac:dyDescent="0.35">
      <c r="A1225" s="38">
        <v>42758</v>
      </c>
      <c r="B1225" s="31">
        <v>8391.5</v>
      </c>
      <c r="C1225" s="31">
        <v>895.44720500000005</v>
      </c>
      <c r="D1225" s="39">
        <f t="shared" si="38"/>
        <v>0.50483442392403977</v>
      </c>
      <c r="E1225" s="39">
        <f t="shared" si="39"/>
        <v>-2.0079837680897283E-2</v>
      </c>
    </row>
    <row r="1226" spans="1:5" x14ac:dyDescent="0.35">
      <c r="A1226" s="38">
        <v>42759</v>
      </c>
      <c r="B1226" s="31">
        <v>8475.7998050000006</v>
      </c>
      <c r="C1226" s="31">
        <v>917.10089100000005</v>
      </c>
      <c r="D1226" s="39">
        <f t="shared" si="38"/>
        <v>1.0045856521480137</v>
      </c>
      <c r="E1226" s="39">
        <f t="shared" si="39"/>
        <v>2.4181979550653678E-2</v>
      </c>
    </row>
    <row r="1227" spans="1:5" x14ac:dyDescent="0.35">
      <c r="A1227" s="38">
        <v>42760</v>
      </c>
      <c r="B1227" s="31">
        <v>8602.75</v>
      </c>
      <c r="C1227" s="31">
        <v>917.199524</v>
      </c>
      <c r="D1227" s="39">
        <f t="shared" si="38"/>
        <v>1.4977960537141242</v>
      </c>
      <c r="E1227" s="39">
        <f t="shared" si="39"/>
        <v>1.0754869062704878E-4</v>
      </c>
    </row>
    <row r="1228" spans="1:5" x14ac:dyDescent="0.35">
      <c r="A1228" s="38">
        <v>42762</v>
      </c>
      <c r="B1228" s="31">
        <v>8641.25</v>
      </c>
      <c r="C1228" s="31">
        <v>986.35314900000003</v>
      </c>
      <c r="D1228" s="39">
        <f t="shared" si="38"/>
        <v>0.44753131266164886</v>
      </c>
      <c r="E1228" s="39">
        <f t="shared" si="39"/>
        <v>7.539649028426669E-2</v>
      </c>
    </row>
    <row r="1229" spans="1:5" x14ac:dyDescent="0.35">
      <c r="A1229" s="38">
        <v>42765</v>
      </c>
      <c r="B1229" s="31">
        <v>8632.75</v>
      </c>
      <c r="C1229" s="31">
        <v>982.40722700000003</v>
      </c>
      <c r="D1229" s="39">
        <f t="shared" si="38"/>
        <v>-9.8365398524519032E-2</v>
      </c>
      <c r="E1229" s="39">
        <f t="shared" si="39"/>
        <v>-4.0005164519427063E-3</v>
      </c>
    </row>
    <row r="1230" spans="1:5" x14ac:dyDescent="0.35">
      <c r="A1230" s="38">
        <v>42766</v>
      </c>
      <c r="B1230" s="31">
        <v>8561.2998050000006</v>
      </c>
      <c r="C1230" s="31">
        <v>1040.5615230000001</v>
      </c>
      <c r="D1230" s="39">
        <f t="shared" si="38"/>
        <v>-0.82766435956096762</v>
      </c>
      <c r="E1230" s="39">
        <f t="shared" si="39"/>
        <v>5.9195712736750908E-2</v>
      </c>
    </row>
    <row r="1231" spans="1:5" x14ac:dyDescent="0.35">
      <c r="A1231" s="38">
        <v>42767</v>
      </c>
      <c r="B1231" s="31">
        <v>8716.4003909999992</v>
      </c>
      <c r="C1231" s="31">
        <v>1022.903198</v>
      </c>
      <c r="D1231" s="39">
        <f t="shared" si="38"/>
        <v>1.811647641511354</v>
      </c>
      <c r="E1231" s="39">
        <f t="shared" si="39"/>
        <v>-1.6969996112377973E-2</v>
      </c>
    </row>
    <row r="1232" spans="1:5" x14ac:dyDescent="0.35">
      <c r="A1232" s="38">
        <v>42768</v>
      </c>
      <c r="B1232" s="31">
        <v>8734.25</v>
      </c>
      <c r="C1232" s="31">
        <v>1051.7581789999999</v>
      </c>
      <c r="D1232" s="39">
        <f t="shared" si="38"/>
        <v>0.20478188471506142</v>
      </c>
      <c r="E1232" s="39">
        <f t="shared" si="39"/>
        <v>2.8208906821699031E-2</v>
      </c>
    </row>
    <row r="1233" spans="1:5" x14ac:dyDescent="0.35">
      <c r="A1233" s="38">
        <v>42769</v>
      </c>
      <c r="B1233" s="31">
        <v>8740.9501949999994</v>
      </c>
      <c r="C1233" s="31">
        <v>1039.9201660000001</v>
      </c>
      <c r="D1233" s="39">
        <f t="shared" si="38"/>
        <v>7.6711738271739868E-2</v>
      </c>
      <c r="E1233" s="39">
        <f t="shared" si="39"/>
        <v>-1.1255451335073307E-2</v>
      </c>
    </row>
    <row r="1234" spans="1:5" x14ac:dyDescent="0.35">
      <c r="A1234" s="38">
        <v>42772</v>
      </c>
      <c r="B1234" s="31">
        <v>8801.0498050000006</v>
      </c>
      <c r="C1234" s="31">
        <v>1033.2120359999999</v>
      </c>
      <c r="D1234" s="39">
        <f t="shared" si="38"/>
        <v>0.6875638078155315</v>
      </c>
      <c r="E1234" s="39">
        <f t="shared" si="39"/>
        <v>-6.4506201719336685E-3</v>
      </c>
    </row>
    <row r="1235" spans="1:5" x14ac:dyDescent="0.35">
      <c r="A1235" s="38">
        <v>42773</v>
      </c>
      <c r="B1235" s="31">
        <v>8768.2998050000006</v>
      </c>
      <c r="C1235" s="31">
        <v>1059.2062989999999</v>
      </c>
      <c r="D1235" s="39">
        <f t="shared" si="38"/>
        <v>-0.37211469910548922</v>
      </c>
      <c r="E1235" s="39">
        <f t="shared" si="39"/>
        <v>2.5158691627940006E-2</v>
      </c>
    </row>
    <row r="1236" spans="1:5" x14ac:dyDescent="0.35">
      <c r="A1236" s="38">
        <v>42774</v>
      </c>
      <c r="B1236" s="31">
        <v>8769.0498050000006</v>
      </c>
      <c r="C1236" s="31">
        <v>1046.6282960000001</v>
      </c>
      <c r="D1236" s="39">
        <f t="shared" si="38"/>
        <v>8.5535396448502242E-3</v>
      </c>
      <c r="E1236" s="39">
        <f t="shared" si="39"/>
        <v>-1.1874932212803857E-2</v>
      </c>
    </row>
    <row r="1237" spans="1:5" x14ac:dyDescent="0.35">
      <c r="A1237" s="38">
        <v>42775</v>
      </c>
      <c r="B1237" s="31">
        <v>8778.4003909999992</v>
      </c>
      <c r="C1237" s="31">
        <v>1035.2836910000001</v>
      </c>
      <c r="D1237" s="39">
        <f t="shared" si="38"/>
        <v>0.10663168995421912</v>
      </c>
      <c r="E1237" s="39">
        <f t="shared" si="39"/>
        <v>-1.0839191949383337E-2</v>
      </c>
    </row>
    <row r="1238" spans="1:5" x14ac:dyDescent="0.35">
      <c r="A1238" s="38">
        <v>42776</v>
      </c>
      <c r="B1238" s="31">
        <v>8793.5498050000006</v>
      </c>
      <c r="C1238" s="31">
        <v>1026.799683</v>
      </c>
      <c r="D1238" s="39">
        <f t="shared" si="38"/>
        <v>0.17257601983538123</v>
      </c>
      <c r="E1238" s="39">
        <f t="shared" si="39"/>
        <v>-8.194862986593816E-3</v>
      </c>
    </row>
    <row r="1239" spans="1:5" x14ac:dyDescent="0.35">
      <c r="A1239" s="38">
        <v>42779</v>
      </c>
      <c r="B1239" s="31">
        <v>8805.0498050000006</v>
      </c>
      <c r="C1239" s="31">
        <v>1041.2026370000001</v>
      </c>
      <c r="D1239" s="39">
        <f t="shared" si="38"/>
        <v>0.13077767517119329</v>
      </c>
      <c r="E1239" s="39">
        <f t="shared" si="39"/>
        <v>1.4027033937056774E-2</v>
      </c>
    </row>
    <row r="1240" spans="1:5" x14ac:dyDescent="0.35">
      <c r="A1240" s="38">
        <v>42780</v>
      </c>
      <c r="B1240" s="31">
        <v>8792.2998050000006</v>
      </c>
      <c r="C1240" s="31">
        <v>1044.6552730000001</v>
      </c>
      <c r="D1240" s="39">
        <f t="shared" si="38"/>
        <v>-0.14480326951427164</v>
      </c>
      <c r="E1240" s="39">
        <f t="shared" si="39"/>
        <v>3.3160077369262212E-3</v>
      </c>
    </row>
    <row r="1241" spans="1:5" x14ac:dyDescent="0.35">
      <c r="A1241" s="38">
        <v>42781</v>
      </c>
      <c r="B1241" s="31">
        <v>8724.7001949999994</v>
      </c>
      <c r="C1241" s="31">
        <v>1045.19812</v>
      </c>
      <c r="D1241" s="39">
        <f t="shared" si="38"/>
        <v>-0.76885014727953904</v>
      </c>
      <c r="E1241" s="39">
        <f t="shared" si="39"/>
        <v>5.1964223417071468E-4</v>
      </c>
    </row>
    <row r="1242" spans="1:5" x14ac:dyDescent="0.35">
      <c r="A1242" s="38">
        <v>42782</v>
      </c>
      <c r="B1242" s="31">
        <v>8778</v>
      </c>
      <c r="C1242" s="31">
        <v>1026.3558350000001</v>
      </c>
      <c r="D1242" s="39">
        <f t="shared" si="38"/>
        <v>0.61090700893706262</v>
      </c>
      <c r="E1242" s="39">
        <f t="shared" si="39"/>
        <v>-1.8027476934229413E-2</v>
      </c>
    </row>
    <row r="1243" spans="1:5" x14ac:dyDescent="0.35">
      <c r="A1243" s="38">
        <v>42783</v>
      </c>
      <c r="B1243" s="31">
        <v>8821.7001949999994</v>
      </c>
      <c r="C1243" s="31">
        <v>1079.5775149999999</v>
      </c>
      <c r="D1243" s="39">
        <f t="shared" si="38"/>
        <v>0.49783771929823922</v>
      </c>
      <c r="E1243" s="39">
        <f t="shared" si="39"/>
        <v>5.1854998222911522E-2</v>
      </c>
    </row>
    <row r="1244" spans="1:5" x14ac:dyDescent="0.35">
      <c r="A1244" s="38">
        <v>42786</v>
      </c>
      <c r="B1244" s="31">
        <v>8879.2001949999994</v>
      </c>
      <c r="C1244" s="31">
        <v>1074.793091</v>
      </c>
      <c r="D1244" s="39">
        <f t="shared" si="38"/>
        <v>0.65180179250015879</v>
      </c>
      <c r="E1244" s="39">
        <f t="shared" si="39"/>
        <v>-4.4317558799841662E-3</v>
      </c>
    </row>
    <row r="1245" spans="1:5" x14ac:dyDescent="0.35">
      <c r="A1245" s="38">
        <v>42787</v>
      </c>
      <c r="B1245" s="31">
        <v>8907.8496090000008</v>
      </c>
      <c r="C1245" s="31">
        <v>1081.106812</v>
      </c>
      <c r="D1245" s="39">
        <f t="shared" si="38"/>
        <v>0.32265759720266501</v>
      </c>
      <c r="E1245" s="39">
        <f t="shared" si="39"/>
        <v>5.8743594956733739E-3</v>
      </c>
    </row>
    <row r="1246" spans="1:5" x14ac:dyDescent="0.35">
      <c r="A1246" s="38">
        <v>42788</v>
      </c>
      <c r="B1246" s="31">
        <v>8926.9003909999992</v>
      </c>
      <c r="C1246" s="31">
        <v>1081.106812</v>
      </c>
      <c r="D1246" s="39">
        <f t="shared" si="38"/>
        <v>0.21386510590334368</v>
      </c>
      <c r="E1246" s="39">
        <f t="shared" si="39"/>
        <v>0</v>
      </c>
    </row>
    <row r="1247" spans="1:5" x14ac:dyDescent="0.35">
      <c r="A1247" s="38">
        <v>42789</v>
      </c>
      <c r="B1247" s="31">
        <v>8939.5</v>
      </c>
      <c r="C1247" s="31">
        <v>1061.7219239999999</v>
      </c>
      <c r="D1247" s="39">
        <f t="shared" si="38"/>
        <v>0.14114203640833237</v>
      </c>
      <c r="E1247" s="39">
        <f t="shared" si="39"/>
        <v>-1.7930594632124146E-2</v>
      </c>
    </row>
    <row r="1248" spans="1:5" x14ac:dyDescent="0.35">
      <c r="A1248" s="38">
        <v>42793</v>
      </c>
      <c r="B1248" s="31">
        <v>8896.7001949999994</v>
      </c>
      <c r="C1248" s="31">
        <v>1053.780518</v>
      </c>
      <c r="D1248" s="39">
        <f t="shared" si="38"/>
        <v>-0.47877179931764147</v>
      </c>
      <c r="E1248" s="39">
        <f t="shared" si="39"/>
        <v>-7.4797419366466012E-3</v>
      </c>
    </row>
    <row r="1249" spans="1:5" x14ac:dyDescent="0.35">
      <c r="A1249" s="38">
        <v>42794</v>
      </c>
      <c r="B1249" s="31">
        <v>8879.5996090000008</v>
      </c>
      <c r="C1249" s="31">
        <v>1076.864746</v>
      </c>
      <c r="D1249" s="39">
        <f t="shared" si="38"/>
        <v>-0.19221268138954814</v>
      </c>
      <c r="E1249" s="39">
        <f t="shared" si="39"/>
        <v>2.1906106258077488E-2</v>
      </c>
    </row>
    <row r="1250" spans="1:5" x14ac:dyDescent="0.35">
      <c r="A1250" s="38">
        <v>42795</v>
      </c>
      <c r="B1250" s="31">
        <v>8945.7998050000006</v>
      </c>
      <c r="C1250" s="31">
        <v>1093.2407229999999</v>
      </c>
      <c r="D1250" s="39">
        <f t="shared" si="38"/>
        <v>0.74553131802138861</v>
      </c>
      <c r="E1250" s="39">
        <f t="shared" si="39"/>
        <v>1.5207088040376727E-2</v>
      </c>
    </row>
    <row r="1251" spans="1:5" x14ac:dyDescent="0.35">
      <c r="A1251" s="38">
        <v>42796</v>
      </c>
      <c r="B1251" s="31">
        <v>8899.75</v>
      </c>
      <c r="C1251" s="31">
        <v>1061.3272710000001</v>
      </c>
      <c r="D1251" s="39">
        <f t="shared" si="38"/>
        <v>-0.5147645375907286</v>
      </c>
      <c r="E1251" s="39">
        <f t="shared" si="39"/>
        <v>-2.9191605589320681E-2</v>
      </c>
    </row>
    <row r="1252" spans="1:5" x14ac:dyDescent="0.35">
      <c r="A1252" s="38">
        <v>42797</v>
      </c>
      <c r="B1252" s="31">
        <v>8897.5498050000006</v>
      </c>
      <c r="C1252" s="31">
        <v>1034.593018</v>
      </c>
      <c r="D1252" s="39">
        <f t="shared" si="38"/>
        <v>-2.4721986572650238E-2</v>
      </c>
      <c r="E1252" s="39">
        <f t="shared" si="39"/>
        <v>-2.5189452613245889E-2</v>
      </c>
    </row>
    <row r="1253" spans="1:5" x14ac:dyDescent="0.35">
      <c r="A1253" s="38">
        <v>42800</v>
      </c>
      <c r="B1253" s="31">
        <v>8963.4501949999994</v>
      </c>
      <c r="C1253" s="31">
        <v>1032.126953</v>
      </c>
      <c r="D1253" s="39">
        <f t="shared" si="38"/>
        <v>0.74065772537700203</v>
      </c>
      <c r="E1253" s="39">
        <f t="shared" si="39"/>
        <v>-2.3836087786164349E-3</v>
      </c>
    </row>
    <row r="1254" spans="1:5" x14ac:dyDescent="0.35">
      <c r="A1254" s="38">
        <v>42801</v>
      </c>
      <c r="B1254" s="31">
        <v>8946.9003909999992</v>
      </c>
      <c r="C1254" s="31">
        <v>1019.99292</v>
      </c>
      <c r="D1254" s="39">
        <f t="shared" si="38"/>
        <v>-0.18463653660096255</v>
      </c>
      <c r="E1254" s="39">
        <f t="shared" si="39"/>
        <v>-1.1756337691531955E-2</v>
      </c>
    </row>
    <row r="1255" spans="1:5" x14ac:dyDescent="0.35">
      <c r="A1255" s="38">
        <v>42802</v>
      </c>
      <c r="B1255" s="31">
        <v>8924.2998050000006</v>
      </c>
      <c r="C1255" s="31">
        <v>1038.1938479999999</v>
      </c>
      <c r="D1255" s="39">
        <f t="shared" si="38"/>
        <v>-0.25260799843858078</v>
      </c>
      <c r="E1255" s="39">
        <f t="shared" si="39"/>
        <v>1.7844170918362708E-2</v>
      </c>
    </row>
    <row r="1256" spans="1:5" x14ac:dyDescent="0.35">
      <c r="A1256" s="38">
        <v>42803</v>
      </c>
      <c r="B1256" s="31">
        <v>8927</v>
      </c>
      <c r="C1256" s="31">
        <v>1066.6049800000001</v>
      </c>
      <c r="D1256" s="39">
        <f t="shared" si="38"/>
        <v>3.0256659446678453E-2</v>
      </c>
      <c r="E1256" s="39">
        <f t="shared" si="39"/>
        <v>2.7365922129794957E-2</v>
      </c>
    </row>
    <row r="1257" spans="1:5" x14ac:dyDescent="0.35">
      <c r="A1257" s="38">
        <v>42804</v>
      </c>
      <c r="B1257" s="31">
        <v>8934.5498050000006</v>
      </c>
      <c r="C1257" s="31">
        <v>1072.5239260000001</v>
      </c>
      <c r="D1257" s="39">
        <f t="shared" si="38"/>
        <v>8.4572700795346248E-2</v>
      </c>
      <c r="E1257" s="39">
        <f t="shared" si="39"/>
        <v>5.549332799852486E-3</v>
      </c>
    </row>
    <row r="1258" spans="1:5" x14ac:dyDescent="0.35">
      <c r="A1258" s="38">
        <v>42808</v>
      </c>
      <c r="B1258" s="31">
        <v>9087</v>
      </c>
      <c r="C1258" s="31">
        <v>1079.725586</v>
      </c>
      <c r="D1258" s="39">
        <f t="shared" si="38"/>
        <v>1.7062996829978434</v>
      </c>
      <c r="E1258" s="39">
        <f t="shared" si="39"/>
        <v>6.7146847034533627E-3</v>
      </c>
    </row>
    <row r="1259" spans="1:5" x14ac:dyDescent="0.35">
      <c r="A1259" s="38">
        <v>42809</v>
      </c>
      <c r="B1259" s="31">
        <v>9084.7998050000006</v>
      </c>
      <c r="C1259" s="31">
        <v>1111.490845</v>
      </c>
      <c r="D1259" s="39">
        <f t="shared" si="38"/>
        <v>-2.4212556399245511E-2</v>
      </c>
      <c r="E1259" s="39">
        <f t="shared" si="39"/>
        <v>2.9419752029475398E-2</v>
      </c>
    </row>
    <row r="1260" spans="1:5" x14ac:dyDescent="0.35">
      <c r="A1260" s="38">
        <v>42810</v>
      </c>
      <c r="B1260" s="31">
        <v>9153.7001949999994</v>
      </c>
      <c r="C1260" s="31">
        <v>1119.2349850000001</v>
      </c>
      <c r="D1260" s="39">
        <f t="shared" si="38"/>
        <v>0.75841396044938914</v>
      </c>
      <c r="E1260" s="39">
        <f t="shared" si="39"/>
        <v>6.9673448367449358E-3</v>
      </c>
    </row>
    <row r="1261" spans="1:5" x14ac:dyDescent="0.35">
      <c r="A1261" s="38">
        <v>42811</v>
      </c>
      <c r="B1261" s="31">
        <v>9160.0498050000006</v>
      </c>
      <c r="C1261" s="31">
        <v>1147.794189</v>
      </c>
      <c r="D1261" s="39">
        <f t="shared" si="38"/>
        <v>6.9366593451131928E-2</v>
      </c>
      <c r="E1261" s="39">
        <f t="shared" si="39"/>
        <v>2.5516718457473796E-2</v>
      </c>
    </row>
    <row r="1262" spans="1:5" x14ac:dyDescent="0.35">
      <c r="A1262" s="38">
        <v>42814</v>
      </c>
      <c r="B1262" s="31">
        <v>9126.8496090000008</v>
      </c>
      <c r="C1262" s="31">
        <v>1143.6507570000001</v>
      </c>
      <c r="D1262" s="39">
        <f t="shared" si="38"/>
        <v>-0.36244558388620873</v>
      </c>
      <c r="E1262" s="39">
        <f t="shared" si="39"/>
        <v>-3.6099085007650689E-3</v>
      </c>
    </row>
    <row r="1263" spans="1:5" x14ac:dyDescent="0.35">
      <c r="A1263" s="38">
        <v>42815</v>
      </c>
      <c r="B1263" s="31">
        <v>9121.5</v>
      </c>
      <c r="C1263" s="31">
        <v>1156.7219239999999</v>
      </c>
      <c r="D1263" s="39">
        <f t="shared" si="38"/>
        <v>-5.8613971185912002E-2</v>
      </c>
      <c r="E1263" s="39">
        <f t="shared" si="39"/>
        <v>1.1429334453717178E-2</v>
      </c>
    </row>
    <row r="1264" spans="1:5" x14ac:dyDescent="0.35">
      <c r="A1264" s="38">
        <v>42816</v>
      </c>
      <c r="B1264" s="31">
        <v>9030.4501949999994</v>
      </c>
      <c r="C1264" s="31">
        <v>1158.695068</v>
      </c>
      <c r="D1264" s="39">
        <f t="shared" si="38"/>
        <v>-0.99818894918599532</v>
      </c>
      <c r="E1264" s="39">
        <f t="shared" si="39"/>
        <v>1.7058066930873245E-3</v>
      </c>
    </row>
    <row r="1265" spans="1:5" x14ac:dyDescent="0.35">
      <c r="A1265" s="38">
        <v>42817</v>
      </c>
      <c r="B1265" s="31">
        <v>9086.2998050000006</v>
      </c>
      <c r="C1265" s="31">
        <v>1144.0454099999999</v>
      </c>
      <c r="D1265" s="39">
        <f t="shared" si="38"/>
        <v>0.61845875669547534</v>
      </c>
      <c r="E1265" s="39">
        <f t="shared" si="39"/>
        <v>-1.2643238419307784E-2</v>
      </c>
    </row>
    <row r="1266" spans="1:5" x14ac:dyDescent="0.35">
      <c r="A1266" s="38">
        <v>42818</v>
      </c>
      <c r="B1266" s="31">
        <v>9108</v>
      </c>
      <c r="C1266" s="31">
        <v>1169.743774</v>
      </c>
      <c r="D1266" s="39">
        <f t="shared" si="38"/>
        <v>0.23882323350213774</v>
      </c>
      <c r="E1266" s="39">
        <f t="shared" si="39"/>
        <v>2.2462713258908213E-2</v>
      </c>
    </row>
    <row r="1267" spans="1:5" x14ac:dyDescent="0.35">
      <c r="A1267" s="38">
        <v>42821</v>
      </c>
      <c r="B1267" s="31">
        <v>9045.2001949999994</v>
      </c>
      <c r="C1267" s="31">
        <v>1161.161255</v>
      </c>
      <c r="D1267" s="39">
        <f t="shared" si="38"/>
        <v>-0.68950159200703298</v>
      </c>
      <c r="E1267" s="39">
        <f t="shared" si="39"/>
        <v>-7.3370931230962444E-3</v>
      </c>
    </row>
    <row r="1268" spans="1:5" x14ac:dyDescent="0.35">
      <c r="A1268" s="38">
        <v>42822</v>
      </c>
      <c r="B1268" s="31">
        <v>9100.7998050000006</v>
      </c>
      <c r="C1268" s="31">
        <v>1169.0039059999999</v>
      </c>
      <c r="D1268" s="39">
        <f t="shared" si="38"/>
        <v>0.6146863397311586</v>
      </c>
      <c r="E1268" s="39">
        <f t="shared" si="39"/>
        <v>6.7541445826143527E-3</v>
      </c>
    </row>
    <row r="1269" spans="1:5" x14ac:dyDescent="0.35">
      <c r="A1269" s="38">
        <v>42823</v>
      </c>
      <c r="B1269" s="31">
        <v>9143.7998050000006</v>
      </c>
      <c r="C1269" s="31">
        <v>1178.622314</v>
      </c>
      <c r="D1269" s="39">
        <f t="shared" si="38"/>
        <v>0.47248594542619982</v>
      </c>
      <c r="E1269" s="39">
        <f t="shared" si="39"/>
        <v>8.2278664345198909E-3</v>
      </c>
    </row>
    <row r="1270" spans="1:5" x14ac:dyDescent="0.35">
      <c r="A1270" s="38">
        <v>42824</v>
      </c>
      <c r="B1270" s="31">
        <v>9173.75</v>
      </c>
      <c r="C1270" s="31">
        <v>1164.8111570000001</v>
      </c>
      <c r="D1270" s="39">
        <f t="shared" si="38"/>
        <v>0.32754648656701907</v>
      </c>
      <c r="E1270" s="39">
        <f t="shared" si="39"/>
        <v>-1.1718051521634323E-2</v>
      </c>
    </row>
    <row r="1271" spans="1:5" x14ac:dyDescent="0.35">
      <c r="A1271" s="38">
        <v>42825</v>
      </c>
      <c r="B1271" s="31">
        <v>9173.75</v>
      </c>
      <c r="C1271" s="31">
        <v>1165.107178</v>
      </c>
      <c r="D1271" s="39">
        <f t="shared" si="38"/>
        <v>0</v>
      </c>
      <c r="E1271" s="39">
        <f t="shared" si="39"/>
        <v>2.5413647372874744E-4</v>
      </c>
    </row>
    <row r="1272" spans="1:5" x14ac:dyDescent="0.35">
      <c r="A1272" s="38">
        <v>42828</v>
      </c>
      <c r="B1272" s="31">
        <v>9237.8496090000008</v>
      </c>
      <c r="C1272" s="31">
        <v>1155.291626</v>
      </c>
      <c r="D1272" s="39">
        <f t="shared" si="38"/>
        <v>0.69872853522279099</v>
      </c>
      <c r="E1272" s="39">
        <f t="shared" si="39"/>
        <v>-8.4245914756522298E-3</v>
      </c>
    </row>
    <row r="1273" spans="1:5" x14ac:dyDescent="0.35">
      <c r="A1273" s="38">
        <v>42830</v>
      </c>
      <c r="B1273" s="31">
        <v>9265.1503909999992</v>
      </c>
      <c r="C1273" s="31">
        <v>1165.7977289999999</v>
      </c>
      <c r="D1273" s="39">
        <f t="shared" si="38"/>
        <v>0.29553178667685359</v>
      </c>
      <c r="E1273" s="39">
        <f t="shared" si="39"/>
        <v>9.093896955157138E-3</v>
      </c>
    </row>
    <row r="1274" spans="1:5" x14ac:dyDescent="0.35">
      <c r="A1274" s="38">
        <v>42831</v>
      </c>
      <c r="B1274" s="31">
        <v>9261.9501949999994</v>
      </c>
      <c r="C1274" s="31">
        <v>1157.2646480000001</v>
      </c>
      <c r="D1274" s="39">
        <f t="shared" si="38"/>
        <v>-3.4540140903793544E-2</v>
      </c>
      <c r="E1274" s="39">
        <f t="shared" si="39"/>
        <v>-7.3195210350249463E-3</v>
      </c>
    </row>
    <row r="1275" spans="1:5" x14ac:dyDescent="0.35">
      <c r="A1275" s="38">
        <v>42832</v>
      </c>
      <c r="B1275" s="31">
        <v>9198.2998050000006</v>
      </c>
      <c r="C1275" s="31">
        <v>1181.927246</v>
      </c>
      <c r="D1275" s="39">
        <f t="shared" si="38"/>
        <v>-0.68722449009022002</v>
      </c>
      <c r="E1275" s="39">
        <f t="shared" si="39"/>
        <v>2.131111327268323E-2</v>
      </c>
    </row>
    <row r="1276" spans="1:5" x14ac:dyDescent="0.35">
      <c r="A1276" s="38">
        <v>42835</v>
      </c>
      <c r="B1276" s="31">
        <v>9181.4501949999994</v>
      </c>
      <c r="C1276" s="31">
        <v>1185.3797609999999</v>
      </c>
      <c r="D1276" s="39">
        <f t="shared" si="38"/>
        <v>-0.18318178747383326</v>
      </c>
      <c r="E1276" s="39">
        <f t="shared" si="39"/>
        <v>2.9210892732055259E-3</v>
      </c>
    </row>
    <row r="1277" spans="1:5" x14ac:dyDescent="0.35">
      <c r="A1277" s="38">
        <v>42836</v>
      </c>
      <c r="B1277" s="31">
        <v>9237</v>
      </c>
      <c r="C1277" s="31">
        <v>1224.0013429999999</v>
      </c>
      <c r="D1277" s="39">
        <f t="shared" si="38"/>
        <v>0.60502212417654533</v>
      </c>
      <c r="E1277" s="39">
        <f t="shared" si="39"/>
        <v>3.2581610780513394E-2</v>
      </c>
    </row>
    <row r="1278" spans="1:5" x14ac:dyDescent="0.35">
      <c r="A1278" s="38">
        <v>42837</v>
      </c>
      <c r="B1278" s="31">
        <v>9203.4501949999994</v>
      </c>
      <c r="C1278" s="31">
        <v>1238.9960940000001</v>
      </c>
      <c r="D1278" s="39">
        <f t="shared" si="38"/>
        <v>-0.36321105337231308</v>
      </c>
      <c r="E1278" s="39">
        <f t="shared" si="39"/>
        <v>1.2250600120460963E-2</v>
      </c>
    </row>
    <row r="1279" spans="1:5" x14ac:dyDescent="0.35">
      <c r="A1279" s="38">
        <v>42838</v>
      </c>
      <c r="B1279" s="31">
        <v>9150.7998050000006</v>
      </c>
      <c r="C1279" s="31">
        <v>1249.1079099999999</v>
      </c>
      <c r="D1279" s="39">
        <f t="shared" si="38"/>
        <v>-0.57207230858490987</v>
      </c>
      <c r="E1279" s="39">
        <f t="shared" si="39"/>
        <v>8.1612977223799558E-3</v>
      </c>
    </row>
    <row r="1280" spans="1:5" x14ac:dyDescent="0.35">
      <c r="A1280" s="38">
        <v>42842</v>
      </c>
      <c r="B1280" s="31">
        <v>9139.2998050000006</v>
      </c>
      <c r="C1280" s="31">
        <v>1256.703857</v>
      </c>
      <c r="D1280" s="39">
        <f t="shared" si="38"/>
        <v>-0.12567207506513689</v>
      </c>
      <c r="E1280" s="39">
        <f t="shared" si="39"/>
        <v>6.0810975090214775E-3</v>
      </c>
    </row>
    <row r="1281" spans="1:5" x14ac:dyDescent="0.35">
      <c r="A1281" s="38">
        <v>42843</v>
      </c>
      <c r="B1281" s="31">
        <v>9105.1503909999992</v>
      </c>
      <c r="C1281" s="31">
        <v>1242.547607</v>
      </c>
      <c r="D1281" s="39">
        <f t="shared" si="38"/>
        <v>-0.37365459858662925</v>
      </c>
      <c r="E1281" s="39">
        <f t="shared" si="39"/>
        <v>-1.1264587055373381E-2</v>
      </c>
    </row>
    <row r="1282" spans="1:5" x14ac:dyDescent="0.35">
      <c r="A1282" s="38">
        <v>42844</v>
      </c>
      <c r="B1282" s="31">
        <v>9103.5</v>
      </c>
      <c r="C1282" s="31">
        <v>1219.3648679999999</v>
      </c>
      <c r="D1282" s="39">
        <f t="shared" si="38"/>
        <v>-1.8125905988664936E-2</v>
      </c>
      <c r="E1282" s="39">
        <f t="shared" si="39"/>
        <v>-1.8657425171798737E-2</v>
      </c>
    </row>
    <row r="1283" spans="1:5" x14ac:dyDescent="0.35">
      <c r="A1283" s="38">
        <v>42845</v>
      </c>
      <c r="B1283" s="31">
        <v>9136.4003909999992</v>
      </c>
      <c r="C1283" s="31">
        <v>1226.171509</v>
      </c>
      <c r="D1283" s="39">
        <f t="shared" si="38"/>
        <v>0.36140375679682779</v>
      </c>
      <c r="E1283" s="39">
        <f t="shared" si="39"/>
        <v>5.5821199860910933E-3</v>
      </c>
    </row>
    <row r="1284" spans="1:5" x14ac:dyDescent="0.35">
      <c r="A1284" s="38">
        <v>42846</v>
      </c>
      <c r="B1284" s="31">
        <v>9119.4003909999992</v>
      </c>
      <c r="C1284" s="31">
        <v>1235.099365</v>
      </c>
      <c r="D1284" s="39">
        <f t="shared" ref="D1284:D1347" si="40">((B1284-B1283)/B1283)*100</f>
        <v>-0.18606890320553598</v>
      </c>
      <c r="E1284" s="39">
        <f t="shared" ref="E1284:E1347" si="41">((C1284-C1283)/C1283)</f>
        <v>7.2810825683603609E-3</v>
      </c>
    </row>
    <row r="1285" spans="1:5" x14ac:dyDescent="0.35">
      <c r="A1285" s="38">
        <v>42849</v>
      </c>
      <c r="B1285" s="31">
        <v>9217.9501949999994</v>
      </c>
      <c r="C1285" s="31">
        <v>1230.1175539999999</v>
      </c>
      <c r="D1285" s="39">
        <f t="shared" si="40"/>
        <v>1.0806610059281936</v>
      </c>
      <c r="E1285" s="39">
        <f t="shared" si="41"/>
        <v>-4.0335305329867992E-3</v>
      </c>
    </row>
    <row r="1286" spans="1:5" x14ac:dyDescent="0.35">
      <c r="A1286" s="38">
        <v>42850</v>
      </c>
      <c r="B1286" s="31">
        <v>9306.5996090000008</v>
      </c>
      <c r="C1286" s="31">
        <v>1254.582764</v>
      </c>
      <c r="D1286" s="39">
        <f t="shared" si="40"/>
        <v>0.96170419805573004</v>
      </c>
      <c r="E1286" s="39">
        <f t="shared" si="41"/>
        <v>1.9888513841986904E-2</v>
      </c>
    </row>
    <row r="1287" spans="1:5" x14ac:dyDescent="0.35">
      <c r="A1287" s="38">
        <v>42851</v>
      </c>
      <c r="B1287" s="31">
        <v>9351.8496090000008</v>
      </c>
      <c r="C1287" s="31">
        <v>1323.588379</v>
      </c>
      <c r="D1287" s="39">
        <f t="shared" si="40"/>
        <v>0.48621410505552132</v>
      </c>
      <c r="E1287" s="39">
        <f t="shared" si="41"/>
        <v>5.5002839972062643E-2</v>
      </c>
    </row>
    <row r="1288" spans="1:5" x14ac:dyDescent="0.35">
      <c r="A1288" s="38">
        <v>42852</v>
      </c>
      <c r="B1288" s="31">
        <v>9342.1503909999992</v>
      </c>
      <c r="C1288" s="31">
        <v>1292.0205080000001</v>
      </c>
      <c r="D1288" s="39">
        <f t="shared" si="40"/>
        <v>-0.10371443517084862</v>
      </c>
      <c r="E1288" s="39">
        <f t="shared" si="41"/>
        <v>-2.3850217711831368E-2</v>
      </c>
    </row>
    <row r="1289" spans="1:5" x14ac:dyDescent="0.35">
      <c r="A1289" s="38">
        <v>42853</v>
      </c>
      <c r="B1289" s="31">
        <v>9304.0498050000006</v>
      </c>
      <c r="C1289" s="31">
        <v>1268.344482</v>
      </c>
      <c r="D1289" s="39">
        <f t="shared" si="40"/>
        <v>-0.40783528850813444</v>
      </c>
      <c r="E1289" s="39">
        <f t="shared" si="41"/>
        <v>-1.8324806652372495E-2</v>
      </c>
    </row>
    <row r="1290" spans="1:5" x14ac:dyDescent="0.35">
      <c r="A1290" s="38">
        <v>42857</v>
      </c>
      <c r="B1290" s="31">
        <v>9313.7998050000006</v>
      </c>
      <c r="C1290" s="31">
        <v>1258.9727780000001</v>
      </c>
      <c r="D1290" s="39">
        <f t="shared" si="40"/>
        <v>0.10479307618022793</v>
      </c>
      <c r="E1290" s="39">
        <f t="shared" si="41"/>
        <v>-7.3889263784410178E-3</v>
      </c>
    </row>
    <row r="1291" spans="1:5" x14ac:dyDescent="0.35">
      <c r="A1291" s="38">
        <v>42858</v>
      </c>
      <c r="B1291" s="31">
        <v>9311.9501949999994</v>
      </c>
      <c r="C1291" s="31">
        <v>1251.475342</v>
      </c>
      <c r="D1291" s="39">
        <f t="shared" si="40"/>
        <v>-1.9858812071612063E-2</v>
      </c>
      <c r="E1291" s="39">
        <f t="shared" si="41"/>
        <v>-5.9552010424804491E-3</v>
      </c>
    </row>
    <row r="1292" spans="1:5" x14ac:dyDescent="0.35">
      <c r="A1292" s="38">
        <v>42859</v>
      </c>
      <c r="B1292" s="31">
        <v>9359.9003909999992</v>
      </c>
      <c r="C1292" s="31">
        <v>1252.955078</v>
      </c>
      <c r="D1292" s="39">
        <f t="shared" si="40"/>
        <v>0.51493183485610106</v>
      </c>
      <c r="E1292" s="39">
        <f t="shared" si="41"/>
        <v>1.1823932524593062E-3</v>
      </c>
    </row>
    <row r="1293" spans="1:5" x14ac:dyDescent="0.35">
      <c r="A1293" s="38">
        <v>42860</v>
      </c>
      <c r="B1293" s="31">
        <v>9285.2998050000006</v>
      </c>
      <c r="C1293" s="31">
        <v>1279.0482179999999</v>
      </c>
      <c r="D1293" s="39">
        <f t="shared" si="40"/>
        <v>-0.7970232896039231</v>
      </c>
      <c r="E1293" s="39">
        <f t="shared" si="41"/>
        <v>2.0825279739199037E-2</v>
      </c>
    </row>
    <row r="1294" spans="1:5" x14ac:dyDescent="0.35">
      <c r="A1294" s="38">
        <v>42863</v>
      </c>
      <c r="B1294" s="31">
        <v>9314.0498050000006</v>
      </c>
      <c r="C1294" s="31">
        <v>1257.049072</v>
      </c>
      <c r="D1294" s="39">
        <f t="shared" si="40"/>
        <v>0.30962920534368249</v>
      </c>
      <c r="E1294" s="39">
        <f t="shared" si="41"/>
        <v>-1.7199622102127728E-2</v>
      </c>
    </row>
    <row r="1295" spans="1:5" x14ac:dyDescent="0.35">
      <c r="A1295" s="38">
        <v>42864</v>
      </c>
      <c r="B1295" s="31">
        <v>9316.8496090000008</v>
      </c>
      <c r="C1295" s="31">
        <v>1254.8295900000001</v>
      </c>
      <c r="D1295" s="39">
        <f t="shared" si="40"/>
        <v>3.0060006749128843E-2</v>
      </c>
      <c r="E1295" s="39">
        <f t="shared" si="41"/>
        <v>-1.7656287645705932E-3</v>
      </c>
    </row>
    <row r="1296" spans="1:5" x14ac:dyDescent="0.35">
      <c r="A1296" s="38">
        <v>42865</v>
      </c>
      <c r="B1296" s="31">
        <v>9407.2998050000006</v>
      </c>
      <c r="C1296" s="31">
        <v>1268.7391359999999</v>
      </c>
      <c r="D1296" s="39">
        <f t="shared" si="40"/>
        <v>0.97082382775209364</v>
      </c>
      <c r="E1296" s="39">
        <f t="shared" si="41"/>
        <v>1.1084808734865635E-2</v>
      </c>
    </row>
    <row r="1297" spans="1:5" x14ac:dyDescent="0.35">
      <c r="A1297" s="38">
        <v>42866</v>
      </c>
      <c r="B1297" s="31">
        <v>9422.4003909999992</v>
      </c>
      <c r="C1297" s="31">
        <v>1309.087158</v>
      </c>
      <c r="D1297" s="39">
        <f t="shared" si="40"/>
        <v>0.16051987619202548</v>
      </c>
      <c r="E1297" s="39">
        <f t="shared" si="41"/>
        <v>3.1801668960261452E-2</v>
      </c>
    </row>
    <row r="1298" spans="1:5" x14ac:dyDescent="0.35">
      <c r="A1298" s="38">
        <v>42867</v>
      </c>
      <c r="B1298" s="31">
        <v>9400.9003909999992</v>
      </c>
      <c r="C1298" s="31">
        <v>1321.615601</v>
      </c>
      <c r="D1298" s="39">
        <f t="shared" si="40"/>
        <v>-0.22817964751886544</v>
      </c>
      <c r="E1298" s="39">
        <f t="shared" si="41"/>
        <v>9.5703658258634635E-3</v>
      </c>
    </row>
    <row r="1299" spans="1:5" x14ac:dyDescent="0.35">
      <c r="A1299" s="38">
        <v>42870</v>
      </c>
      <c r="B1299" s="31">
        <v>9445.4003909999992</v>
      </c>
      <c r="C1299" s="31">
        <v>1297.0024410000001</v>
      </c>
      <c r="D1299" s="39">
        <f t="shared" si="40"/>
        <v>0.47335891403128055</v>
      </c>
      <c r="E1299" s="39">
        <f t="shared" si="41"/>
        <v>-1.8623539235899107E-2</v>
      </c>
    </row>
    <row r="1300" spans="1:5" x14ac:dyDescent="0.35">
      <c r="A1300" s="38">
        <v>42871</v>
      </c>
      <c r="B1300" s="31">
        <v>9512.25</v>
      </c>
      <c r="C1300" s="31">
        <v>1314.956909</v>
      </c>
      <c r="D1300" s="39">
        <f t="shared" si="40"/>
        <v>0.70774775269133194</v>
      </c>
      <c r="E1300" s="39">
        <f t="shared" si="41"/>
        <v>1.3843048734863488E-2</v>
      </c>
    </row>
    <row r="1301" spans="1:5" x14ac:dyDescent="0.35">
      <c r="A1301" s="38">
        <v>42872</v>
      </c>
      <c r="B1301" s="31">
        <v>9525.75</v>
      </c>
      <c r="C1301" s="31">
        <v>1329.557129</v>
      </c>
      <c r="D1301" s="39">
        <f t="shared" si="40"/>
        <v>0.14192225814081841</v>
      </c>
      <c r="E1301" s="39">
        <f t="shared" si="41"/>
        <v>1.1103192735876972E-2</v>
      </c>
    </row>
    <row r="1302" spans="1:5" x14ac:dyDescent="0.35">
      <c r="A1302" s="38">
        <v>42873</v>
      </c>
      <c r="B1302" s="31">
        <v>9429.4501949999994</v>
      </c>
      <c r="C1302" s="31">
        <v>1306.91687</v>
      </c>
      <c r="D1302" s="39">
        <f t="shared" si="40"/>
        <v>-1.0109419730729923</v>
      </c>
      <c r="E1302" s="39">
        <f t="shared" si="41"/>
        <v>-1.702842134886557E-2</v>
      </c>
    </row>
    <row r="1303" spans="1:5" x14ac:dyDescent="0.35">
      <c r="A1303" s="38">
        <v>42874</v>
      </c>
      <c r="B1303" s="31">
        <v>9427.9003909999992</v>
      </c>
      <c r="C1303" s="31">
        <v>1296.8051760000001</v>
      </c>
      <c r="D1303" s="39">
        <f t="shared" si="40"/>
        <v>-1.6435783295424916E-2</v>
      </c>
      <c r="E1303" s="39">
        <f t="shared" si="41"/>
        <v>-7.7370598177372548E-3</v>
      </c>
    </row>
    <row r="1304" spans="1:5" x14ac:dyDescent="0.35">
      <c r="A1304" s="38">
        <v>42877</v>
      </c>
      <c r="B1304" s="31">
        <v>9438.25</v>
      </c>
      <c r="C1304" s="31">
        <v>1271.747803</v>
      </c>
      <c r="D1304" s="39">
        <f t="shared" si="40"/>
        <v>0.10977639316046083</v>
      </c>
      <c r="E1304" s="39">
        <f t="shared" si="41"/>
        <v>-1.9322388176525984E-2</v>
      </c>
    </row>
    <row r="1305" spans="1:5" x14ac:dyDescent="0.35">
      <c r="A1305" s="38">
        <v>42878</v>
      </c>
      <c r="B1305" s="31">
        <v>9386.1503909999992</v>
      </c>
      <c r="C1305" s="31">
        <v>1225.3824460000001</v>
      </c>
      <c r="D1305" s="39">
        <f t="shared" si="40"/>
        <v>-0.55200496914153352</v>
      </c>
      <c r="E1305" s="39">
        <f t="shared" si="41"/>
        <v>-3.6457980812411049E-2</v>
      </c>
    </row>
    <row r="1306" spans="1:5" x14ac:dyDescent="0.35">
      <c r="A1306" s="38">
        <v>42879</v>
      </c>
      <c r="B1306" s="31">
        <v>9360.5498050000006</v>
      </c>
      <c r="C1306" s="31">
        <v>1217.0958250000001</v>
      </c>
      <c r="D1306" s="39">
        <f t="shared" si="40"/>
        <v>-0.27274851705493691</v>
      </c>
      <c r="E1306" s="39">
        <f t="shared" si="41"/>
        <v>-6.7624773204886992E-3</v>
      </c>
    </row>
    <row r="1307" spans="1:5" x14ac:dyDescent="0.35">
      <c r="A1307" s="38">
        <v>42880</v>
      </c>
      <c r="B1307" s="31">
        <v>9509.75</v>
      </c>
      <c r="C1307" s="31">
        <v>1207.822754</v>
      </c>
      <c r="D1307" s="39">
        <f t="shared" si="40"/>
        <v>1.5939255504019985</v>
      </c>
      <c r="E1307" s="39">
        <f t="shared" si="41"/>
        <v>-7.6190147148028154E-3</v>
      </c>
    </row>
    <row r="1308" spans="1:5" x14ac:dyDescent="0.35">
      <c r="A1308" s="38">
        <v>42881</v>
      </c>
      <c r="B1308" s="31">
        <v>9595.0996090000008</v>
      </c>
      <c r="C1308" s="31">
        <v>1241.8570560000001</v>
      </c>
      <c r="D1308" s="39">
        <f t="shared" si="40"/>
        <v>0.89749582270828121</v>
      </c>
      <c r="E1308" s="39">
        <f t="shared" si="41"/>
        <v>2.8178225561066077E-2</v>
      </c>
    </row>
    <row r="1309" spans="1:5" x14ac:dyDescent="0.35">
      <c r="A1309" s="38">
        <v>42884</v>
      </c>
      <c r="B1309" s="31">
        <v>9604.9003909999992</v>
      </c>
      <c r="C1309" s="31">
        <v>1300.0113530000001</v>
      </c>
      <c r="D1309" s="39">
        <f t="shared" si="40"/>
        <v>0.1021436191324737</v>
      </c>
      <c r="E1309" s="39">
        <f t="shared" si="41"/>
        <v>4.6828495050238728E-2</v>
      </c>
    </row>
    <row r="1310" spans="1:5" x14ac:dyDescent="0.35">
      <c r="A1310" s="38">
        <v>42885</v>
      </c>
      <c r="B1310" s="31">
        <v>9624.5498050000006</v>
      </c>
      <c r="C1310" s="31">
        <v>1289.801025</v>
      </c>
      <c r="D1310" s="39">
        <f t="shared" si="40"/>
        <v>0.20457696800701097</v>
      </c>
      <c r="E1310" s="39">
        <f t="shared" si="41"/>
        <v>-7.8540298716915265E-3</v>
      </c>
    </row>
    <row r="1311" spans="1:5" x14ac:dyDescent="0.35">
      <c r="A1311" s="38">
        <v>42886</v>
      </c>
      <c r="B1311" s="31">
        <v>9621.25</v>
      </c>
      <c r="C1311" s="31">
        <v>1303.7108149999999</v>
      </c>
      <c r="D1311" s="39">
        <f t="shared" si="40"/>
        <v>-3.4285291955020024E-2</v>
      </c>
      <c r="E1311" s="39">
        <f t="shared" si="41"/>
        <v>1.0784446383890825E-2</v>
      </c>
    </row>
    <row r="1312" spans="1:5" x14ac:dyDescent="0.35">
      <c r="A1312" s="38">
        <v>42887</v>
      </c>
      <c r="B1312" s="31">
        <v>9616.0996090000008</v>
      </c>
      <c r="C1312" s="31">
        <v>1309.03772</v>
      </c>
      <c r="D1312" s="39">
        <f t="shared" si="40"/>
        <v>-5.3531412238526366E-2</v>
      </c>
      <c r="E1312" s="39">
        <f t="shared" si="41"/>
        <v>4.0859559794325434E-3</v>
      </c>
    </row>
    <row r="1313" spans="1:5" x14ac:dyDescent="0.35">
      <c r="A1313" s="38">
        <v>42888</v>
      </c>
      <c r="B1313" s="31">
        <v>9653.5</v>
      </c>
      <c r="C1313" s="31">
        <v>1309.432251</v>
      </c>
      <c r="D1313" s="39">
        <f t="shared" si="40"/>
        <v>0.3889351454408298</v>
      </c>
      <c r="E1313" s="39">
        <f t="shared" si="41"/>
        <v>3.0139009286906976E-4</v>
      </c>
    </row>
    <row r="1314" spans="1:5" x14ac:dyDescent="0.35">
      <c r="A1314" s="38">
        <v>42891</v>
      </c>
      <c r="B1314" s="31">
        <v>9675.0996090000008</v>
      </c>
      <c r="C1314" s="31">
        <v>1342.8747559999999</v>
      </c>
      <c r="D1314" s="39">
        <f t="shared" si="40"/>
        <v>0.22374899259336806</v>
      </c>
      <c r="E1314" s="39">
        <f t="shared" si="41"/>
        <v>2.5539698578876675E-2</v>
      </c>
    </row>
    <row r="1315" spans="1:5" x14ac:dyDescent="0.35">
      <c r="A1315" s="38">
        <v>42892</v>
      </c>
      <c r="B1315" s="31">
        <v>9637.1503909999992</v>
      </c>
      <c r="C1315" s="31">
        <v>1344.699707</v>
      </c>
      <c r="D1315" s="39">
        <f t="shared" si="40"/>
        <v>-0.39223594106152998</v>
      </c>
      <c r="E1315" s="39">
        <f t="shared" si="41"/>
        <v>1.3589882391087673E-3</v>
      </c>
    </row>
    <row r="1316" spans="1:5" x14ac:dyDescent="0.35">
      <c r="A1316" s="38">
        <v>42893</v>
      </c>
      <c r="B1316" s="31">
        <v>9663.9003909999992</v>
      </c>
      <c r="C1316" s="31">
        <v>1318.606812</v>
      </c>
      <c r="D1316" s="39">
        <f t="shared" si="40"/>
        <v>0.27757167746371841</v>
      </c>
      <c r="E1316" s="39">
        <f t="shared" si="41"/>
        <v>-1.9404254246632328E-2</v>
      </c>
    </row>
    <row r="1317" spans="1:5" x14ac:dyDescent="0.35">
      <c r="A1317" s="38">
        <v>42894</v>
      </c>
      <c r="B1317" s="31">
        <v>9647.25</v>
      </c>
      <c r="C1317" s="31">
        <v>1325.019043</v>
      </c>
      <c r="D1317" s="39">
        <f t="shared" si="40"/>
        <v>-0.1722947291086086</v>
      </c>
      <c r="E1317" s="39">
        <f t="shared" si="41"/>
        <v>4.8628832656144507E-3</v>
      </c>
    </row>
    <row r="1318" spans="1:5" x14ac:dyDescent="0.35">
      <c r="A1318" s="38">
        <v>42895</v>
      </c>
      <c r="B1318" s="31">
        <v>9668.25</v>
      </c>
      <c r="C1318" s="31">
        <v>1343.318726</v>
      </c>
      <c r="D1318" s="39">
        <f t="shared" si="40"/>
        <v>0.21767861307626524</v>
      </c>
      <c r="E1318" s="39">
        <f t="shared" si="41"/>
        <v>1.3810883018380861E-2</v>
      </c>
    </row>
    <row r="1319" spans="1:5" x14ac:dyDescent="0.35">
      <c r="A1319" s="38">
        <v>42898</v>
      </c>
      <c r="B1319" s="31">
        <v>9616.4003909999992</v>
      </c>
      <c r="C1319" s="31">
        <v>1358.2642820000001</v>
      </c>
      <c r="D1319" s="39">
        <f t="shared" si="40"/>
        <v>-0.53628742533551343</v>
      </c>
      <c r="E1319" s="39">
        <f t="shared" si="41"/>
        <v>1.1125845051310722E-2</v>
      </c>
    </row>
    <row r="1320" spans="1:5" x14ac:dyDescent="0.35">
      <c r="A1320" s="38">
        <v>42899</v>
      </c>
      <c r="B1320" s="31">
        <v>9606.9003909999992</v>
      </c>
      <c r="C1320" s="31">
        <v>1346.52478</v>
      </c>
      <c r="D1320" s="39">
        <f t="shared" si="40"/>
        <v>-9.8789563804883393E-2</v>
      </c>
      <c r="E1320" s="39">
        <f t="shared" si="41"/>
        <v>-8.6430175302218016E-3</v>
      </c>
    </row>
    <row r="1321" spans="1:5" x14ac:dyDescent="0.35">
      <c r="A1321" s="38">
        <v>42900</v>
      </c>
      <c r="B1321" s="31">
        <v>9618.1503909999992</v>
      </c>
      <c r="C1321" s="31">
        <v>1352.9864500000001</v>
      </c>
      <c r="D1321" s="39">
        <f t="shared" si="40"/>
        <v>0.11710332721404398</v>
      </c>
      <c r="E1321" s="39">
        <f t="shared" si="41"/>
        <v>4.7987754076090159E-3</v>
      </c>
    </row>
    <row r="1322" spans="1:5" x14ac:dyDescent="0.35">
      <c r="A1322" s="38">
        <v>42901</v>
      </c>
      <c r="B1322" s="31">
        <v>9578.0498050000006</v>
      </c>
      <c r="C1322" s="31">
        <v>1342.6281739999999</v>
      </c>
      <c r="D1322" s="39">
        <f t="shared" si="40"/>
        <v>-0.41692616947975791</v>
      </c>
      <c r="E1322" s="39">
        <f t="shared" si="41"/>
        <v>-7.6558608550737215E-3</v>
      </c>
    </row>
    <row r="1323" spans="1:5" x14ac:dyDescent="0.35">
      <c r="A1323" s="38">
        <v>42902</v>
      </c>
      <c r="B1323" s="31">
        <v>9588.0498050000006</v>
      </c>
      <c r="C1323" s="31">
        <v>1386.2807620000001</v>
      </c>
      <c r="D1323" s="39">
        <f t="shared" si="40"/>
        <v>0.10440538735536466</v>
      </c>
      <c r="E1323" s="39">
        <f t="shared" si="41"/>
        <v>3.2512790097312637E-2</v>
      </c>
    </row>
    <row r="1324" spans="1:5" x14ac:dyDescent="0.35">
      <c r="A1324" s="38">
        <v>42905</v>
      </c>
      <c r="B1324" s="31">
        <v>9657.5498050000006</v>
      </c>
      <c r="C1324" s="31">
        <v>1391.2626949999999</v>
      </c>
      <c r="D1324" s="39">
        <f t="shared" si="40"/>
        <v>0.72486064855187726</v>
      </c>
      <c r="E1324" s="39">
        <f t="shared" si="41"/>
        <v>3.5937402700534616E-3</v>
      </c>
    </row>
    <row r="1325" spans="1:5" x14ac:dyDescent="0.35">
      <c r="A1325" s="38">
        <v>42906</v>
      </c>
      <c r="B1325" s="31">
        <v>9653.5</v>
      </c>
      <c r="C1325" s="31">
        <v>1380.9537350000001</v>
      </c>
      <c r="D1325" s="39">
        <f t="shared" si="40"/>
        <v>-4.1934083507432253E-2</v>
      </c>
      <c r="E1325" s="39">
        <f t="shared" si="41"/>
        <v>-7.4097868339665666E-3</v>
      </c>
    </row>
    <row r="1326" spans="1:5" x14ac:dyDescent="0.35">
      <c r="A1326" s="38">
        <v>42907</v>
      </c>
      <c r="B1326" s="31">
        <v>9633.5996090000008</v>
      </c>
      <c r="C1326" s="31">
        <v>1390.572144</v>
      </c>
      <c r="D1326" s="39">
        <f t="shared" si="40"/>
        <v>-0.20614690008804287</v>
      </c>
      <c r="E1326" s="39">
        <f t="shared" si="41"/>
        <v>6.965047963753781E-3</v>
      </c>
    </row>
    <row r="1327" spans="1:5" x14ac:dyDescent="0.35">
      <c r="A1327" s="38">
        <v>42908</v>
      </c>
      <c r="B1327" s="31">
        <v>9630</v>
      </c>
      <c r="C1327" s="31">
        <v>1397.5269780000001</v>
      </c>
      <c r="D1327" s="39">
        <f t="shared" si="40"/>
        <v>-3.7365150578169332E-2</v>
      </c>
      <c r="E1327" s="39">
        <f t="shared" si="41"/>
        <v>5.0014190418013428E-3</v>
      </c>
    </row>
    <row r="1328" spans="1:5" x14ac:dyDescent="0.35">
      <c r="A1328" s="38">
        <v>42909</v>
      </c>
      <c r="B1328" s="31">
        <v>9574.9501949999994</v>
      </c>
      <c r="C1328" s="31">
        <v>1382.8774410000001</v>
      </c>
      <c r="D1328" s="39">
        <f t="shared" si="40"/>
        <v>-0.57164906542056659</v>
      </c>
      <c r="E1328" s="39">
        <f t="shared" si="41"/>
        <v>-1.0482471702238587E-2</v>
      </c>
    </row>
    <row r="1329" spans="1:5" x14ac:dyDescent="0.35">
      <c r="A1329" s="38">
        <v>42913</v>
      </c>
      <c r="B1329" s="31">
        <v>9511.4003909999992</v>
      </c>
      <c r="C1329" s="31">
        <v>1381.841553</v>
      </c>
      <c r="D1329" s="39">
        <f t="shared" si="40"/>
        <v>-0.66370897713061394</v>
      </c>
      <c r="E1329" s="39">
        <f t="shared" si="41"/>
        <v>-7.4908156665787532E-4</v>
      </c>
    </row>
    <row r="1330" spans="1:5" x14ac:dyDescent="0.35">
      <c r="A1330" s="38">
        <v>42914</v>
      </c>
      <c r="B1330" s="31">
        <v>9491.25</v>
      </c>
      <c r="C1330" s="31">
        <v>1331.727173</v>
      </c>
      <c r="D1330" s="39">
        <f t="shared" si="40"/>
        <v>-0.21185514405498251</v>
      </c>
      <c r="E1330" s="39">
        <f t="shared" si="41"/>
        <v>-3.6266372140279661E-2</v>
      </c>
    </row>
    <row r="1331" spans="1:5" x14ac:dyDescent="0.35">
      <c r="A1331" s="38">
        <v>42915</v>
      </c>
      <c r="B1331" s="31">
        <v>9504.0996090000008</v>
      </c>
      <c r="C1331" s="31">
        <v>1353.8249510000001</v>
      </c>
      <c r="D1331" s="39">
        <f t="shared" si="40"/>
        <v>0.13538373765310979</v>
      </c>
      <c r="E1331" s="39">
        <f t="shared" si="41"/>
        <v>1.6593322151878975E-2</v>
      </c>
    </row>
    <row r="1332" spans="1:5" x14ac:dyDescent="0.35">
      <c r="A1332" s="38">
        <v>42916</v>
      </c>
      <c r="B1332" s="31">
        <v>9520.9003909999992</v>
      </c>
      <c r="C1332" s="31">
        <v>1357.721558</v>
      </c>
      <c r="D1332" s="39">
        <f t="shared" si="40"/>
        <v>0.17677405215838404</v>
      </c>
      <c r="E1332" s="39">
        <f t="shared" si="41"/>
        <v>2.8782207013703528E-3</v>
      </c>
    </row>
    <row r="1333" spans="1:5" x14ac:dyDescent="0.35">
      <c r="A1333" s="38">
        <v>42919</v>
      </c>
      <c r="B1333" s="31">
        <v>9615</v>
      </c>
      <c r="C1333" s="31">
        <v>1354.564697</v>
      </c>
      <c r="D1333" s="39">
        <f t="shared" si="40"/>
        <v>0.9883477941745098</v>
      </c>
      <c r="E1333" s="39">
        <f t="shared" si="41"/>
        <v>-2.3251166495803226E-3</v>
      </c>
    </row>
    <row r="1334" spans="1:5" x14ac:dyDescent="0.35">
      <c r="A1334" s="38">
        <v>42920</v>
      </c>
      <c r="B1334" s="31">
        <v>9613.2998050000006</v>
      </c>
      <c r="C1334" s="31">
        <v>1368.4250489999999</v>
      </c>
      <c r="D1334" s="39">
        <f t="shared" si="40"/>
        <v>-1.7682735309406547E-2</v>
      </c>
      <c r="E1334" s="39">
        <f t="shared" si="41"/>
        <v>1.0232329272050946E-2</v>
      </c>
    </row>
    <row r="1335" spans="1:5" x14ac:dyDescent="0.35">
      <c r="A1335" s="38">
        <v>42921</v>
      </c>
      <c r="B1335" s="31">
        <v>9637.5996090000008</v>
      </c>
      <c r="C1335" s="31">
        <v>1360.9277340000001</v>
      </c>
      <c r="D1335" s="39">
        <f t="shared" si="40"/>
        <v>0.25277276786230657</v>
      </c>
      <c r="E1335" s="39">
        <f t="shared" si="41"/>
        <v>-5.478791114996496E-3</v>
      </c>
    </row>
    <row r="1336" spans="1:5" x14ac:dyDescent="0.35">
      <c r="A1336" s="38">
        <v>42922</v>
      </c>
      <c r="B1336" s="31">
        <v>9674.5498050000006</v>
      </c>
      <c r="C1336" s="31">
        <v>1379.671143</v>
      </c>
      <c r="D1336" s="39">
        <f t="shared" si="40"/>
        <v>0.38339625528221893</v>
      </c>
      <c r="E1336" s="39">
        <f t="shared" si="41"/>
        <v>1.3772523354278213E-2</v>
      </c>
    </row>
    <row r="1337" spans="1:5" x14ac:dyDescent="0.35">
      <c r="A1337" s="38">
        <v>42923</v>
      </c>
      <c r="B1337" s="31">
        <v>9665.7998050000006</v>
      </c>
      <c r="C1337" s="31">
        <v>1383.9736330000001</v>
      </c>
      <c r="D1337" s="39">
        <f t="shared" si="40"/>
        <v>-9.0443484982400166E-2</v>
      </c>
      <c r="E1337" s="39">
        <f t="shared" si="41"/>
        <v>3.1184895196434753E-3</v>
      </c>
    </row>
    <row r="1338" spans="1:5" x14ac:dyDescent="0.35">
      <c r="A1338" s="38">
        <v>42926</v>
      </c>
      <c r="B1338" s="31">
        <v>9771.0498050000006</v>
      </c>
      <c r="C1338" s="31">
        <v>1376.4566649999999</v>
      </c>
      <c r="D1338" s="39">
        <f t="shared" si="40"/>
        <v>1.0888907501017708</v>
      </c>
      <c r="E1338" s="39">
        <f t="shared" si="41"/>
        <v>-5.4314387360876355E-3</v>
      </c>
    </row>
    <row r="1339" spans="1:5" x14ac:dyDescent="0.35">
      <c r="A1339" s="38">
        <v>42927</v>
      </c>
      <c r="B1339" s="31">
        <v>9786.0498050000006</v>
      </c>
      <c r="C1339" s="31">
        <v>1397.3258060000001</v>
      </c>
      <c r="D1339" s="39">
        <f t="shared" si="40"/>
        <v>0.15351472256670171</v>
      </c>
      <c r="E1339" s="39">
        <f t="shared" si="41"/>
        <v>1.5161495113251624E-2</v>
      </c>
    </row>
    <row r="1340" spans="1:5" x14ac:dyDescent="0.35">
      <c r="A1340" s="38">
        <v>42928</v>
      </c>
      <c r="B1340" s="31">
        <v>9816.0996090000008</v>
      </c>
      <c r="C1340" s="31">
        <v>1403.655518</v>
      </c>
      <c r="D1340" s="39">
        <f t="shared" si="40"/>
        <v>0.30706776072861219</v>
      </c>
      <c r="E1340" s="39">
        <f t="shared" si="41"/>
        <v>4.5298755471492183E-3</v>
      </c>
    </row>
    <row r="1341" spans="1:5" x14ac:dyDescent="0.35">
      <c r="A1341" s="38">
        <v>42929</v>
      </c>
      <c r="B1341" s="31">
        <v>9891.7001949999994</v>
      </c>
      <c r="C1341" s="31">
        <v>1427.887207</v>
      </c>
      <c r="D1341" s="39">
        <f t="shared" si="40"/>
        <v>0.77016930360693781</v>
      </c>
      <c r="E1341" s="39">
        <f t="shared" si="41"/>
        <v>1.7263273423757493E-2</v>
      </c>
    </row>
    <row r="1342" spans="1:5" x14ac:dyDescent="0.35">
      <c r="A1342" s="38">
        <v>42930</v>
      </c>
      <c r="B1342" s="31">
        <v>9886.3496090000008</v>
      </c>
      <c r="C1342" s="31">
        <v>1469.625</v>
      </c>
      <c r="D1342" s="39">
        <f t="shared" si="40"/>
        <v>-5.4091671750254228E-2</v>
      </c>
      <c r="E1342" s="39">
        <f t="shared" si="41"/>
        <v>2.9230455175581673E-2</v>
      </c>
    </row>
    <row r="1343" spans="1:5" x14ac:dyDescent="0.35">
      <c r="A1343" s="38">
        <v>42933</v>
      </c>
      <c r="B1343" s="31">
        <v>9915.9501949999994</v>
      </c>
      <c r="C1343" s="31">
        <v>1482.9772949999999</v>
      </c>
      <c r="D1343" s="39">
        <f t="shared" si="40"/>
        <v>0.29940865102577269</v>
      </c>
      <c r="E1343" s="39">
        <f t="shared" si="41"/>
        <v>9.0855116101045599E-3</v>
      </c>
    </row>
    <row r="1344" spans="1:5" x14ac:dyDescent="0.35">
      <c r="A1344" s="38">
        <v>42934</v>
      </c>
      <c r="B1344" s="31">
        <v>9827.1503909999992</v>
      </c>
      <c r="C1344" s="31">
        <v>1521.6489260000001</v>
      </c>
      <c r="D1344" s="39">
        <f t="shared" si="40"/>
        <v>-0.89552490940078022</v>
      </c>
      <c r="E1344" s="39">
        <f t="shared" si="41"/>
        <v>2.6077021631002222E-2</v>
      </c>
    </row>
    <row r="1345" spans="1:5" x14ac:dyDescent="0.35">
      <c r="A1345" s="38">
        <v>42935</v>
      </c>
      <c r="B1345" s="31">
        <v>9899.5996090000008</v>
      </c>
      <c r="C1345" s="31">
        <v>1495.7854</v>
      </c>
      <c r="D1345" s="39">
        <f t="shared" si="40"/>
        <v>0.73723526268970863</v>
      </c>
      <c r="E1345" s="39">
        <f t="shared" si="41"/>
        <v>-1.6997038908303407E-2</v>
      </c>
    </row>
    <row r="1346" spans="1:5" x14ac:dyDescent="0.35">
      <c r="A1346" s="38">
        <v>42936</v>
      </c>
      <c r="B1346" s="31">
        <v>9873.2998050000006</v>
      </c>
      <c r="C1346" s="31">
        <v>1524.96228</v>
      </c>
      <c r="D1346" s="39">
        <f t="shared" si="40"/>
        <v>-0.26566533030376643</v>
      </c>
      <c r="E1346" s="39">
        <f t="shared" si="41"/>
        <v>1.9506060160769039E-2</v>
      </c>
    </row>
    <row r="1347" spans="1:5" x14ac:dyDescent="0.35">
      <c r="A1347" s="38">
        <v>42937</v>
      </c>
      <c r="B1347" s="31">
        <v>9915.25</v>
      </c>
      <c r="C1347" s="31">
        <v>1577.876221</v>
      </c>
      <c r="D1347" s="39">
        <f t="shared" si="40"/>
        <v>0.42488525445925562</v>
      </c>
      <c r="E1347" s="39">
        <f t="shared" si="41"/>
        <v>3.4698524477602175E-2</v>
      </c>
    </row>
    <row r="1348" spans="1:5" x14ac:dyDescent="0.35">
      <c r="A1348" s="38">
        <v>42940</v>
      </c>
      <c r="B1348" s="31">
        <v>9966.4003909999992</v>
      </c>
      <c r="C1348" s="31">
        <v>1603.5914310000001</v>
      </c>
      <c r="D1348" s="39">
        <f t="shared" ref="D1348:D1411" si="42">((B1348-B1347)/B1347)*100</f>
        <v>0.51587595875040182</v>
      </c>
      <c r="E1348" s="39">
        <f t="shared" ref="E1348:E1411" si="43">((C1348-C1347)/C1347)</f>
        <v>1.6297355684657389E-2</v>
      </c>
    </row>
    <row r="1349" spans="1:5" x14ac:dyDescent="0.35">
      <c r="A1349" s="38">
        <v>42941</v>
      </c>
      <c r="B1349" s="31">
        <v>9964.5498050000006</v>
      </c>
      <c r="C1349" s="31">
        <v>1579.9039310000001</v>
      </c>
      <c r="D1349" s="39">
        <f t="shared" si="42"/>
        <v>-1.8568248589227856E-2</v>
      </c>
      <c r="E1349" s="39">
        <f t="shared" si="43"/>
        <v>-1.4771530666778675E-2</v>
      </c>
    </row>
    <row r="1350" spans="1:5" x14ac:dyDescent="0.35">
      <c r="A1350" s="38">
        <v>42942</v>
      </c>
      <c r="B1350" s="31">
        <v>10020.650390999999</v>
      </c>
      <c r="C1350" s="31">
        <v>1609.674072</v>
      </c>
      <c r="D1350" s="39">
        <f t="shared" si="42"/>
        <v>0.5630017120477292</v>
      </c>
      <c r="E1350" s="39">
        <f t="shared" si="43"/>
        <v>1.884300710686691E-2</v>
      </c>
    </row>
    <row r="1351" spans="1:5" x14ac:dyDescent="0.35">
      <c r="A1351" s="38">
        <v>42943</v>
      </c>
      <c r="B1351" s="31">
        <v>10020.549805000001</v>
      </c>
      <c r="C1351" s="31">
        <v>1668.6707759999999</v>
      </c>
      <c r="D1351" s="39">
        <f t="shared" si="42"/>
        <v>-1.0037871402937854E-3</v>
      </c>
      <c r="E1351" s="39">
        <f t="shared" si="43"/>
        <v>3.6651335215145284E-2</v>
      </c>
    </row>
    <row r="1352" spans="1:5" x14ac:dyDescent="0.35">
      <c r="A1352" s="38">
        <v>42944</v>
      </c>
      <c r="B1352" s="31">
        <v>10014.5</v>
      </c>
      <c r="C1352" s="31">
        <v>1660.956177</v>
      </c>
      <c r="D1352" s="39">
        <f t="shared" si="42"/>
        <v>-6.0373982642966964E-2</v>
      </c>
      <c r="E1352" s="39">
        <f t="shared" si="43"/>
        <v>-4.6232001608446146E-3</v>
      </c>
    </row>
    <row r="1353" spans="1:5" x14ac:dyDescent="0.35">
      <c r="A1353" s="38">
        <v>42947</v>
      </c>
      <c r="B1353" s="31">
        <v>10077.099609000001</v>
      </c>
      <c r="C1353" s="31">
        <v>1682.7152100000001</v>
      </c>
      <c r="D1353" s="39">
        <f t="shared" si="42"/>
        <v>0.62508970992062296</v>
      </c>
      <c r="E1353" s="39">
        <f t="shared" si="43"/>
        <v>1.310030529480974E-2</v>
      </c>
    </row>
    <row r="1354" spans="1:5" x14ac:dyDescent="0.35">
      <c r="A1354" s="38">
        <v>42948</v>
      </c>
      <c r="B1354" s="31">
        <v>10114.650390999999</v>
      </c>
      <c r="C1354" s="31">
        <v>1684.4460449999999</v>
      </c>
      <c r="D1354" s="39">
        <f t="shared" si="42"/>
        <v>0.37263482010698096</v>
      </c>
      <c r="E1354" s="39">
        <f t="shared" si="43"/>
        <v>1.0285965145580651E-3</v>
      </c>
    </row>
    <row r="1355" spans="1:5" x14ac:dyDescent="0.35">
      <c r="A1355" s="38">
        <v>42949</v>
      </c>
      <c r="B1355" s="31">
        <v>10081.5</v>
      </c>
      <c r="C1355" s="31">
        <v>1697.4520259999999</v>
      </c>
      <c r="D1355" s="39">
        <f t="shared" si="42"/>
        <v>-0.32774628601593964</v>
      </c>
      <c r="E1355" s="39">
        <f t="shared" si="43"/>
        <v>7.7212214891691708E-3</v>
      </c>
    </row>
    <row r="1356" spans="1:5" x14ac:dyDescent="0.35">
      <c r="A1356" s="38">
        <v>42950</v>
      </c>
      <c r="B1356" s="31">
        <v>10013.650390999999</v>
      </c>
      <c r="C1356" s="31">
        <v>1688.5009769999999</v>
      </c>
      <c r="D1356" s="39">
        <f t="shared" si="42"/>
        <v>-0.67301104994297256</v>
      </c>
      <c r="E1356" s="39">
        <f t="shared" si="43"/>
        <v>-5.2732264964759669E-3</v>
      </c>
    </row>
    <row r="1357" spans="1:5" x14ac:dyDescent="0.35">
      <c r="A1357" s="38">
        <v>42951</v>
      </c>
      <c r="B1357" s="31">
        <v>10066.400390999999</v>
      </c>
      <c r="C1357" s="31">
        <v>1683.1108400000001</v>
      </c>
      <c r="D1357" s="39">
        <f t="shared" si="42"/>
        <v>0.52678092344236704</v>
      </c>
      <c r="E1357" s="39">
        <f t="shared" si="43"/>
        <v>-3.1922617004206022E-3</v>
      </c>
    </row>
    <row r="1358" spans="1:5" x14ac:dyDescent="0.35">
      <c r="A1358" s="38">
        <v>42954</v>
      </c>
      <c r="B1358" s="31">
        <v>10057.400390999999</v>
      </c>
      <c r="C1358" s="31">
        <v>1704.57312</v>
      </c>
      <c r="D1358" s="39">
        <f t="shared" si="42"/>
        <v>-8.9406338417122477E-2</v>
      </c>
      <c r="E1358" s="39">
        <f t="shared" si="43"/>
        <v>1.2751554734208689E-2</v>
      </c>
    </row>
    <row r="1359" spans="1:5" x14ac:dyDescent="0.35">
      <c r="A1359" s="38">
        <v>42955</v>
      </c>
      <c r="B1359" s="31">
        <v>9978.5498050000006</v>
      </c>
      <c r="C1359" s="31">
        <v>1778.455078</v>
      </c>
      <c r="D1359" s="39">
        <f t="shared" si="42"/>
        <v>-0.78400563698904913</v>
      </c>
      <c r="E1359" s="39">
        <f t="shared" si="43"/>
        <v>4.3343378546295476E-2</v>
      </c>
    </row>
    <row r="1360" spans="1:5" x14ac:dyDescent="0.35">
      <c r="A1360" s="38">
        <v>42956</v>
      </c>
      <c r="B1360" s="31">
        <v>9908.0498050000006</v>
      </c>
      <c r="C1360" s="31">
        <v>1760.3061520000001</v>
      </c>
      <c r="D1360" s="39">
        <f t="shared" si="42"/>
        <v>-0.70651548950203391</v>
      </c>
      <c r="E1360" s="39">
        <f t="shared" si="43"/>
        <v>-1.0204883004641091E-2</v>
      </c>
    </row>
    <row r="1361" spans="1:5" x14ac:dyDescent="0.35">
      <c r="A1361" s="38">
        <v>42957</v>
      </c>
      <c r="B1361" s="31">
        <v>9820.25</v>
      </c>
      <c r="C1361" s="31">
        <v>1679.105225</v>
      </c>
      <c r="D1361" s="39">
        <f t="shared" si="42"/>
        <v>-0.88614618141799451</v>
      </c>
      <c r="E1361" s="39">
        <f t="shared" si="43"/>
        <v>-4.6128866224629368E-2</v>
      </c>
    </row>
    <row r="1362" spans="1:5" x14ac:dyDescent="0.35">
      <c r="A1362" s="38">
        <v>42958</v>
      </c>
      <c r="B1362" s="31">
        <v>9710.7998050000006</v>
      </c>
      <c r="C1362" s="31">
        <v>1617.6854249999999</v>
      </c>
      <c r="D1362" s="39">
        <f t="shared" si="42"/>
        <v>-1.1145357297421088</v>
      </c>
      <c r="E1362" s="39">
        <f t="shared" si="43"/>
        <v>-3.6578886829442221E-2</v>
      </c>
    </row>
    <row r="1363" spans="1:5" x14ac:dyDescent="0.35">
      <c r="A1363" s="38">
        <v>42961</v>
      </c>
      <c r="B1363" s="31">
        <v>9794.1503909999992</v>
      </c>
      <c r="C1363" s="31">
        <v>1676.8305660000001</v>
      </c>
      <c r="D1363" s="39">
        <f t="shared" si="42"/>
        <v>0.85832874401429038</v>
      </c>
      <c r="E1363" s="39">
        <f t="shared" si="43"/>
        <v>3.656158365894914E-2</v>
      </c>
    </row>
    <row r="1364" spans="1:5" x14ac:dyDescent="0.35">
      <c r="A1364" s="38">
        <v>42963</v>
      </c>
      <c r="B1364" s="31">
        <v>9897.2998050000006</v>
      </c>
      <c r="C1364" s="31">
        <v>1692.1607670000001</v>
      </c>
      <c r="D1364" s="39">
        <f t="shared" si="42"/>
        <v>1.0531736790032036</v>
      </c>
      <c r="E1364" s="39">
        <f t="shared" si="43"/>
        <v>9.1423673392174963E-3</v>
      </c>
    </row>
    <row r="1365" spans="1:5" x14ac:dyDescent="0.35">
      <c r="A1365" s="38">
        <v>42964</v>
      </c>
      <c r="B1365" s="31">
        <v>9904.1503909999992</v>
      </c>
      <c r="C1365" s="31">
        <v>1702.496216</v>
      </c>
      <c r="D1365" s="39">
        <f t="shared" si="42"/>
        <v>6.9216717033648123E-2</v>
      </c>
      <c r="E1365" s="39">
        <f t="shared" si="43"/>
        <v>6.1078410524334804E-3</v>
      </c>
    </row>
    <row r="1366" spans="1:5" x14ac:dyDescent="0.35">
      <c r="A1366" s="38">
        <v>42965</v>
      </c>
      <c r="B1366" s="31">
        <v>9837.4003909999992</v>
      </c>
      <c r="C1366" s="31">
        <v>1709.815186</v>
      </c>
      <c r="D1366" s="39">
        <f t="shared" si="42"/>
        <v>-0.67395987908923916</v>
      </c>
      <c r="E1366" s="39">
        <f t="shared" si="43"/>
        <v>4.2989640336446042E-3</v>
      </c>
    </row>
    <row r="1367" spans="1:5" x14ac:dyDescent="0.35">
      <c r="A1367" s="38">
        <v>42968</v>
      </c>
      <c r="B1367" s="31">
        <v>9754.3496090000008</v>
      </c>
      <c r="C1367" s="31">
        <v>1686.2757570000001</v>
      </c>
      <c r="D1367" s="39">
        <f t="shared" si="42"/>
        <v>-0.84423504888526857</v>
      </c>
      <c r="E1367" s="39">
        <f t="shared" si="43"/>
        <v>-1.3767235893528861E-2</v>
      </c>
    </row>
    <row r="1368" spans="1:5" x14ac:dyDescent="0.35">
      <c r="A1368" s="38">
        <v>42969</v>
      </c>
      <c r="B1368" s="31">
        <v>9765.5498050000006</v>
      </c>
      <c r="C1368" s="31">
        <v>1672.0830080000001</v>
      </c>
      <c r="D1368" s="39">
        <f t="shared" si="42"/>
        <v>0.11482258119665657</v>
      </c>
      <c r="E1368" s="39">
        <f t="shared" si="43"/>
        <v>-8.4166239958581388E-3</v>
      </c>
    </row>
    <row r="1369" spans="1:5" x14ac:dyDescent="0.35">
      <c r="A1369" s="38">
        <v>42970</v>
      </c>
      <c r="B1369" s="31">
        <v>9852.5</v>
      </c>
      <c r="C1369" s="31">
        <v>1664.4674070000001</v>
      </c>
      <c r="D1369" s="39">
        <f t="shared" si="42"/>
        <v>0.89037685267326783</v>
      </c>
      <c r="E1369" s="39">
        <f t="shared" si="43"/>
        <v>-4.5545591717417715E-3</v>
      </c>
    </row>
    <row r="1370" spans="1:5" x14ac:dyDescent="0.35">
      <c r="A1370" s="38">
        <v>42971</v>
      </c>
      <c r="B1370" s="31">
        <v>9857.0498050000006</v>
      </c>
      <c r="C1370" s="31">
        <v>1759.8115230000001</v>
      </c>
      <c r="D1370" s="39">
        <f t="shared" si="42"/>
        <v>4.6179193098204119E-2</v>
      </c>
      <c r="E1370" s="39">
        <f t="shared" si="43"/>
        <v>5.7282056469850705E-2</v>
      </c>
    </row>
    <row r="1371" spans="1:5" x14ac:dyDescent="0.35">
      <c r="A1371" s="38">
        <v>42975</v>
      </c>
      <c r="B1371" s="31">
        <v>9912.7998050000006</v>
      </c>
      <c r="C1371" s="31">
        <v>1740.821655</v>
      </c>
      <c r="D1371" s="39">
        <f t="shared" si="42"/>
        <v>0.5655850493087774</v>
      </c>
      <c r="E1371" s="39">
        <f t="shared" si="43"/>
        <v>-1.0790853311170252E-2</v>
      </c>
    </row>
    <row r="1372" spans="1:5" x14ac:dyDescent="0.35">
      <c r="A1372" s="38">
        <v>42976</v>
      </c>
      <c r="B1372" s="31">
        <v>9796.0498050000006</v>
      </c>
      <c r="C1372" s="31">
        <v>1809.9067379999999</v>
      </c>
      <c r="D1372" s="39">
        <f t="shared" si="42"/>
        <v>-1.1777701789267598</v>
      </c>
      <c r="E1372" s="39">
        <f t="shared" si="43"/>
        <v>3.9685330660710297E-2</v>
      </c>
    </row>
    <row r="1373" spans="1:5" x14ac:dyDescent="0.35">
      <c r="A1373" s="38">
        <v>42977</v>
      </c>
      <c r="B1373" s="31">
        <v>9884.4003909999992</v>
      </c>
      <c r="C1373" s="31">
        <v>1753.976318</v>
      </c>
      <c r="D1373" s="39">
        <f t="shared" si="42"/>
        <v>0.90190013075376207</v>
      </c>
      <c r="E1373" s="39">
        <f t="shared" si="43"/>
        <v>-3.0902376805229573E-2</v>
      </c>
    </row>
    <row r="1374" spans="1:5" x14ac:dyDescent="0.35">
      <c r="A1374" s="38">
        <v>42978</v>
      </c>
      <c r="B1374" s="31">
        <v>9917.9003909999992</v>
      </c>
      <c r="C1374" s="31">
        <v>1768.4655760000001</v>
      </c>
      <c r="D1374" s="39">
        <f t="shared" si="42"/>
        <v>0.33891787741118434</v>
      </c>
      <c r="E1374" s="39">
        <f t="shared" si="43"/>
        <v>8.2608059477802271E-3</v>
      </c>
    </row>
    <row r="1375" spans="1:5" x14ac:dyDescent="0.35">
      <c r="A1375" s="38">
        <v>42979</v>
      </c>
      <c r="B1375" s="31">
        <v>9974.4003909999992</v>
      </c>
      <c r="C1375" s="31">
        <v>1762.3831789999999</v>
      </c>
      <c r="D1375" s="39">
        <f t="shared" si="42"/>
        <v>0.56967702610999138</v>
      </c>
      <c r="E1375" s="39">
        <f t="shared" si="43"/>
        <v>-3.4393640919816964E-3</v>
      </c>
    </row>
    <row r="1376" spans="1:5" x14ac:dyDescent="0.35">
      <c r="A1376" s="38">
        <v>42982</v>
      </c>
      <c r="B1376" s="31">
        <v>9912.8496090000008</v>
      </c>
      <c r="C1376" s="31">
        <v>1780.235107</v>
      </c>
      <c r="D1376" s="39">
        <f t="shared" si="42"/>
        <v>-0.61708753997419552</v>
      </c>
      <c r="E1376" s="39">
        <f t="shared" si="43"/>
        <v>1.0129424867825547E-2</v>
      </c>
    </row>
    <row r="1377" spans="1:5" x14ac:dyDescent="0.35">
      <c r="A1377" s="38">
        <v>42983</v>
      </c>
      <c r="B1377" s="31">
        <v>9952.2001949999994</v>
      </c>
      <c r="C1377" s="31">
        <v>1781.6198730000001</v>
      </c>
      <c r="D1377" s="39">
        <f t="shared" si="42"/>
        <v>0.39696542923713646</v>
      </c>
      <c r="E1377" s="39">
        <f t="shared" si="43"/>
        <v>7.7785568577719711E-4</v>
      </c>
    </row>
    <row r="1378" spans="1:5" x14ac:dyDescent="0.35">
      <c r="A1378" s="38">
        <v>42984</v>
      </c>
      <c r="B1378" s="31">
        <v>9916.2001949999994</v>
      </c>
      <c r="C1378" s="31">
        <v>1774.7460940000001</v>
      </c>
      <c r="D1378" s="39">
        <f t="shared" si="42"/>
        <v>-0.36172905784277187</v>
      </c>
      <c r="E1378" s="39">
        <f t="shared" si="43"/>
        <v>-3.8581625093940634E-3</v>
      </c>
    </row>
    <row r="1379" spans="1:5" x14ac:dyDescent="0.35">
      <c r="A1379" s="38">
        <v>42985</v>
      </c>
      <c r="B1379" s="31">
        <v>9929.9003909999992</v>
      </c>
      <c r="C1379" s="31">
        <v>1838.5889890000001</v>
      </c>
      <c r="D1379" s="39">
        <f t="shared" si="42"/>
        <v>0.13815973589266345</v>
      </c>
      <c r="E1379" s="39">
        <f t="shared" si="43"/>
        <v>3.5972973945871942E-2</v>
      </c>
    </row>
    <row r="1380" spans="1:5" x14ac:dyDescent="0.35">
      <c r="A1380" s="38">
        <v>42986</v>
      </c>
      <c r="B1380" s="31">
        <v>9934.7998050000006</v>
      </c>
      <c r="C1380" s="31">
        <v>1941.697144</v>
      </c>
      <c r="D1380" s="39">
        <f t="shared" si="42"/>
        <v>4.9340011551797083E-2</v>
      </c>
      <c r="E1380" s="39">
        <f t="shared" si="43"/>
        <v>5.6080045957459988E-2</v>
      </c>
    </row>
    <row r="1381" spans="1:5" x14ac:dyDescent="0.35">
      <c r="A1381" s="38">
        <v>42989</v>
      </c>
      <c r="B1381" s="31">
        <v>10006.049805000001</v>
      </c>
      <c r="C1381" s="31">
        <v>1870.4858400000001</v>
      </c>
      <c r="D1381" s="39">
        <f t="shared" si="42"/>
        <v>0.71717600151480854</v>
      </c>
      <c r="E1381" s="39">
        <f t="shared" si="43"/>
        <v>-3.6674774034688454E-2</v>
      </c>
    </row>
    <row r="1382" spans="1:5" x14ac:dyDescent="0.35">
      <c r="A1382" s="38">
        <v>42990</v>
      </c>
      <c r="B1382" s="31">
        <v>10093.049805000001</v>
      </c>
      <c r="C1382" s="31">
        <v>1899.415405</v>
      </c>
      <c r="D1382" s="39">
        <f t="shared" si="42"/>
        <v>0.86947398519370056</v>
      </c>
      <c r="E1382" s="39">
        <f t="shared" si="43"/>
        <v>1.546633734474029E-2</v>
      </c>
    </row>
    <row r="1383" spans="1:5" x14ac:dyDescent="0.35">
      <c r="A1383" s="38">
        <v>42991</v>
      </c>
      <c r="B1383" s="31">
        <v>10079.299805000001</v>
      </c>
      <c r="C1383" s="31">
        <v>1873.6507570000001</v>
      </c>
      <c r="D1383" s="39">
        <f t="shared" si="42"/>
        <v>-0.13623236054169061</v>
      </c>
      <c r="E1383" s="39">
        <f t="shared" si="43"/>
        <v>-1.3564514603902485E-2</v>
      </c>
    </row>
    <row r="1384" spans="1:5" x14ac:dyDescent="0.35">
      <c r="A1384" s="38">
        <v>42992</v>
      </c>
      <c r="B1384" s="31">
        <v>10086.599609000001</v>
      </c>
      <c r="C1384" s="31">
        <v>1886.2611079999999</v>
      </c>
      <c r="D1384" s="39">
        <f t="shared" si="42"/>
        <v>7.2423721302337249E-2</v>
      </c>
      <c r="E1384" s="39">
        <f t="shared" si="43"/>
        <v>6.7303636779091633E-3</v>
      </c>
    </row>
    <row r="1385" spans="1:5" x14ac:dyDescent="0.35">
      <c r="A1385" s="38">
        <v>42993</v>
      </c>
      <c r="B1385" s="31">
        <v>10085.400390999999</v>
      </c>
      <c r="C1385" s="31">
        <v>1888.9810789999999</v>
      </c>
      <c r="D1385" s="39">
        <f t="shared" si="42"/>
        <v>-1.1889219821232273E-2</v>
      </c>
      <c r="E1385" s="39">
        <f t="shared" si="43"/>
        <v>1.4419907129845711E-3</v>
      </c>
    </row>
    <row r="1386" spans="1:5" x14ac:dyDescent="0.35">
      <c r="A1386" s="38">
        <v>42996</v>
      </c>
      <c r="B1386" s="31">
        <v>10153.099609000001</v>
      </c>
      <c r="C1386" s="31">
        <v>1881.9094239999999</v>
      </c>
      <c r="D1386" s="39">
        <f t="shared" si="42"/>
        <v>0.67125959679711811</v>
      </c>
      <c r="E1386" s="39">
        <f t="shared" si="43"/>
        <v>-3.7436346391270365E-3</v>
      </c>
    </row>
    <row r="1387" spans="1:5" x14ac:dyDescent="0.35">
      <c r="A1387" s="38">
        <v>42997</v>
      </c>
      <c r="B1387" s="31">
        <v>10147.549805000001</v>
      </c>
      <c r="C1387" s="31">
        <v>1890.7117920000001</v>
      </c>
      <c r="D1387" s="39">
        <f t="shared" si="42"/>
        <v>-5.4661179479424345E-2</v>
      </c>
      <c r="E1387" s="39">
        <f t="shared" si="43"/>
        <v>4.6773600725643185E-3</v>
      </c>
    </row>
    <row r="1388" spans="1:5" x14ac:dyDescent="0.35">
      <c r="A1388" s="38">
        <v>42998</v>
      </c>
      <c r="B1388" s="31">
        <v>10141.150390999999</v>
      </c>
      <c r="C1388" s="31">
        <v>1890.8603519999999</v>
      </c>
      <c r="D1388" s="39">
        <f t="shared" si="42"/>
        <v>-6.3063637261954214E-2</v>
      </c>
      <c r="E1388" s="39">
        <f t="shared" si="43"/>
        <v>7.8573583043407196E-5</v>
      </c>
    </row>
    <row r="1389" spans="1:5" x14ac:dyDescent="0.35">
      <c r="A1389" s="38">
        <v>42999</v>
      </c>
      <c r="B1389" s="31">
        <v>10121.900390999999</v>
      </c>
      <c r="C1389" s="31">
        <v>1884.0357670000001</v>
      </c>
      <c r="D1389" s="39">
        <f t="shared" si="42"/>
        <v>-0.18982067376777947</v>
      </c>
      <c r="E1389" s="39">
        <f t="shared" si="43"/>
        <v>-3.6092485586158417E-3</v>
      </c>
    </row>
    <row r="1390" spans="1:5" x14ac:dyDescent="0.35">
      <c r="A1390" s="38">
        <v>43000</v>
      </c>
      <c r="B1390" s="31">
        <v>9964.4003909999992</v>
      </c>
      <c r="C1390" s="31">
        <v>1898.4758300000001</v>
      </c>
      <c r="D1390" s="39">
        <f t="shared" si="42"/>
        <v>-1.5560319101741298</v>
      </c>
      <c r="E1390" s="39">
        <f t="shared" si="43"/>
        <v>7.6644314576858079E-3</v>
      </c>
    </row>
    <row r="1391" spans="1:5" x14ac:dyDescent="0.35">
      <c r="A1391" s="38">
        <v>43003</v>
      </c>
      <c r="B1391" s="31">
        <v>9872.5996090000008</v>
      </c>
      <c r="C1391" s="31">
        <v>1842.7432859999999</v>
      </c>
      <c r="D1391" s="39">
        <f t="shared" si="42"/>
        <v>-0.92128756771871922</v>
      </c>
      <c r="E1391" s="39">
        <f t="shared" si="43"/>
        <v>-2.9356467498456478E-2</v>
      </c>
    </row>
    <row r="1392" spans="1:5" x14ac:dyDescent="0.35">
      <c r="A1392" s="38">
        <v>43004</v>
      </c>
      <c r="B1392" s="31">
        <v>9871.5</v>
      </c>
      <c r="C1392" s="31">
        <v>1776.3286129999999</v>
      </c>
      <c r="D1392" s="39">
        <f t="shared" si="42"/>
        <v>-1.1137988407818782E-2</v>
      </c>
      <c r="E1392" s="39">
        <f t="shared" si="43"/>
        <v>-3.6041196570665457E-2</v>
      </c>
    </row>
    <row r="1393" spans="1:5" x14ac:dyDescent="0.35">
      <c r="A1393" s="38">
        <v>43005</v>
      </c>
      <c r="B1393" s="31">
        <v>9735.75</v>
      </c>
      <c r="C1393" s="31">
        <v>1819.945557</v>
      </c>
      <c r="D1393" s="39">
        <f t="shared" si="42"/>
        <v>-1.3751709466646407</v>
      </c>
      <c r="E1393" s="39">
        <f t="shared" si="43"/>
        <v>2.4554546766173215E-2</v>
      </c>
    </row>
    <row r="1394" spans="1:5" x14ac:dyDescent="0.35">
      <c r="A1394" s="38">
        <v>43006</v>
      </c>
      <c r="B1394" s="31">
        <v>9768.9501949999994</v>
      </c>
      <c r="C1394" s="31">
        <v>1786.9608149999999</v>
      </c>
      <c r="D1394" s="39">
        <f t="shared" si="42"/>
        <v>0.34101322445625082</v>
      </c>
      <c r="E1394" s="39">
        <f t="shared" si="43"/>
        <v>-1.8124026772741584E-2</v>
      </c>
    </row>
    <row r="1395" spans="1:5" x14ac:dyDescent="0.35">
      <c r="A1395" s="38">
        <v>43007</v>
      </c>
      <c r="B1395" s="31">
        <v>9788.5996090000008</v>
      </c>
      <c r="C1395" s="31">
        <v>1822.6655270000001</v>
      </c>
      <c r="D1395" s="39">
        <f t="shared" si="42"/>
        <v>0.20114151068206304</v>
      </c>
      <c r="E1395" s="39">
        <f t="shared" si="43"/>
        <v>1.9980691070721774E-2</v>
      </c>
    </row>
    <row r="1396" spans="1:5" x14ac:dyDescent="0.35">
      <c r="A1396" s="38">
        <v>43011</v>
      </c>
      <c r="B1396" s="31">
        <v>9859.5</v>
      </c>
      <c r="C1396" s="31">
        <v>1817.9179690000001</v>
      </c>
      <c r="D1396" s="39">
        <f t="shared" si="42"/>
        <v>0.72431597809773296</v>
      </c>
      <c r="E1396" s="39">
        <f t="shared" si="43"/>
        <v>-2.6047335233328446E-3</v>
      </c>
    </row>
    <row r="1397" spans="1:5" x14ac:dyDescent="0.35">
      <c r="A1397" s="38">
        <v>43012</v>
      </c>
      <c r="B1397" s="31">
        <v>9914.9003909999992</v>
      </c>
      <c r="C1397" s="31">
        <v>1847.342163</v>
      </c>
      <c r="D1397" s="39">
        <f t="shared" si="42"/>
        <v>0.56189858512094137</v>
      </c>
      <c r="E1397" s="39">
        <f t="shared" si="43"/>
        <v>1.6185655514580559E-2</v>
      </c>
    </row>
    <row r="1398" spans="1:5" x14ac:dyDescent="0.35">
      <c r="A1398" s="38">
        <v>43013</v>
      </c>
      <c r="B1398" s="31">
        <v>9888.7001949999994</v>
      </c>
      <c r="C1398" s="31">
        <v>1842.2486570000001</v>
      </c>
      <c r="D1398" s="39">
        <f t="shared" si="42"/>
        <v>-0.26425072332327559</v>
      </c>
      <c r="E1398" s="39">
        <f t="shared" si="43"/>
        <v>-2.7572076803185777E-3</v>
      </c>
    </row>
    <row r="1399" spans="1:5" x14ac:dyDescent="0.35">
      <c r="A1399" s="38">
        <v>43014</v>
      </c>
      <c r="B1399" s="31">
        <v>9979.7001949999994</v>
      </c>
      <c r="C1399" s="31">
        <v>1845.7595209999999</v>
      </c>
      <c r="D1399" s="39">
        <f t="shared" si="42"/>
        <v>0.92024227861627472</v>
      </c>
      <c r="E1399" s="39">
        <f t="shared" si="43"/>
        <v>1.905749251958801E-3</v>
      </c>
    </row>
    <row r="1400" spans="1:5" x14ac:dyDescent="0.35">
      <c r="A1400" s="38">
        <v>43017</v>
      </c>
      <c r="B1400" s="31">
        <v>9988.75</v>
      </c>
      <c r="C1400" s="31">
        <v>1902.530884</v>
      </c>
      <c r="D1400" s="39">
        <f t="shared" si="42"/>
        <v>9.0682132961616105E-2</v>
      </c>
      <c r="E1400" s="39">
        <f t="shared" si="43"/>
        <v>3.0757724586593135E-2</v>
      </c>
    </row>
    <row r="1401" spans="1:5" x14ac:dyDescent="0.35">
      <c r="A1401" s="38">
        <v>43018</v>
      </c>
      <c r="B1401" s="31">
        <v>10016.950194999999</v>
      </c>
      <c r="C1401" s="31">
        <v>1920.0371090000001</v>
      </c>
      <c r="D1401" s="39">
        <f t="shared" si="42"/>
        <v>0.28231955950443688</v>
      </c>
      <c r="E1401" s="39">
        <f t="shared" si="43"/>
        <v>9.2015457658137477E-3</v>
      </c>
    </row>
    <row r="1402" spans="1:5" x14ac:dyDescent="0.35">
      <c r="A1402" s="38">
        <v>43019</v>
      </c>
      <c r="B1402" s="31">
        <v>9984.7998050000006</v>
      </c>
      <c r="C1402" s="31">
        <v>1929.4331050000001</v>
      </c>
      <c r="D1402" s="39">
        <f t="shared" si="42"/>
        <v>-0.32095986676710114</v>
      </c>
      <c r="E1402" s="39">
        <f t="shared" si="43"/>
        <v>4.8936533340720803E-3</v>
      </c>
    </row>
    <row r="1403" spans="1:5" x14ac:dyDescent="0.35">
      <c r="A1403" s="38">
        <v>43020</v>
      </c>
      <c r="B1403" s="31">
        <v>10096.400390999999</v>
      </c>
      <c r="C1403" s="31">
        <v>1902.481689</v>
      </c>
      <c r="D1403" s="39">
        <f t="shared" si="42"/>
        <v>1.1177047930807127</v>
      </c>
      <c r="E1403" s="39">
        <f t="shared" si="43"/>
        <v>-1.3968567207724006E-2</v>
      </c>
    </row>
    <row r="1404" spans="1:5" x14ac:dyDescent="0.35">
      <c r="A1404" s="38">
        <v>43021</v>
      </c>
      <c r="B1404" s="31">
        <v>10167.450194999999</v>
      </c>
      <c r="C1404" s="31">
        <v>1931.7574460000001</v>
      </c>
      <c r="D1404" s="39">
        <f t="shared" si="42"/>
        <v>0.70371420752424307</v>
      </c>
      <c r="E1404" s="39">
        <f t="shared" si="43"/>
        <v>1.5388193836119552E-2</v>
      </c>
    </row>
    <row r="1405" spans="1:5" x14ac:dyDescent="0.35">
      <c r="A1405" s="38">
        <v>43024</v>
      </c>
      <c r="B1405" s="31">
        <v>10230.849609000001</v>
      </c>
      <c r="C1405" s="31">
        <v>1931.658447</v>
      </c>
      <c r="D1405" s="39">
        <f t="shared" si="42"/>
        <v>0.62355273725539351</v>
      </c>
      <c r="E1405" s="39">
        <f t="shared" si="43"/>
        <v>-5.1248152403937419E-5</v>
      </c>
    </row>
    <row r="1406" spans="1:5" x14ac:dyDescent="0.35">
      <c r="A1406" s="38">
        <v>43025</v>
      </c>
      <c r="B1406" s="31">
        <v>10234.450194999999</v>
      </c>
      <c r="C1406" s="31">
        <v>1865.6397710000001</v>
      </c>
      <c r="D1406" s="39">
        <f t="shared" si="42"/>
        <v>3.5193421246572217E-2</v>
      </c>
      <c r="E1406" s="39">
        <f t="shared" si="43"/>
        <v>-3.4177199443582537E-2</v>
      </c>
    </row>
    <row r="1407" spans="1:5" x14ac:dyDescent="0.35">
      <c r="A1407" s="38">
        <v>43026</v>
      </c>
      <c r="B1407" s="31">
        <v>10210.849609000001</v>
      </c>
      <c r="C1407" s="31">
        <v>1846.64978</v>
      </c>
      <c r="D1407" s="39">
        <f t="shared" si="42"/>
        <v>-0.23059945136602089</v>
      </c>
      <c r="E1407" s="39">
        <f t="shared" si="43"/>
        <v>-1.017880905798944E-2</v>
      </c>
    </row>
    <row r="1408" spans="1:5" x14ac:dyDescent="0.35">
      <c r="A1408" s="38">
        <v>43027</v>
      </c>
      <c r="B1408" s="31">
        <v>10146.549805000001</v>
      </c>
      <c r="C1408" s="31">
        <v>1848.0344239999999</v>
      </c>
      <c r="D1408" s="39">
        <f t="shared" si="42"/>
        <v>-0.62972040978182042</v>
      </c>
      <c r="E1408" s="39">
        <f t="shared" si="43"/>
        <v>7.4981407681968821E-4</v>
      </c>
    </row>
    <row r="1409" spans="1:5" x14ac:dyDescent="0.35">
      <c r="A1409" s="38">
        <v>43031</v>
      </c>
      <c r="B1409" s="31">
        <v>10184.849609000001</v>
      </c>
      <c r="C1409" s="31">
        <v>1825.682129</v>
      </c>
      <c r="D1409" s="39">
        <f t="shared" si="42"/>
        <v>0.37746627904124519</v>
      </c>
      <c r="E1409" s="39">
        <f t="shared" si="43"/>
        <v>-1.2095172421961288E-2</v>
      </c>
    </row>
    <row r="1410" spans="1:5" x14ac:dyDescent="0.35">
      <c r="A1410" s="38">
        <v>43032</v>
      </c>
      <c r="B1410" s="31">
        <v>10207.700194999999</v>
      </c>
      <c r="C1410" s="31">
        <v>1813.6651609999999</v>
      </c>
      <c r="D1410" s="39">
        <f t="shared" si="42"/>
        <v>0.22435860005047478</v>
      </c>
      <c r="E1410" s="39">
        <f t="shared" si="43"/>
        <v>-6.5821797831708594E-3</v>
      </c>
    </row>
    <row r="1411" spans="1:5" x14ac:dyDescent="0.35">
      <c r="A1411" s="38">
        <v>43033</v>
      </c>
      <c r="B1411" s="31">
        <v>10295.349609000001</v>
      </c>
      <c r="C1411" s="31">
        <v>1806.0493160000001</v>
      </c>
      <c r="D1411" s="39">
        <f t="shared" si="42"/>
        <v>0.85865976004011502</v>
      </c>
      <c r="E1411" s="39">
        <f t="shared" si="43"/>
        <v>-4.1991461068815279E-3</v>
      </c>
    </row>
    <row r="1412" spans="1:5" x14ac:dyDescent="0.35">
      <c r="A1412" s="38">
        <v>43034</v>
      </c>
      <c r="B1412" s="31">
        <v>10343.799805000001</v>
      </c>
      <c r="C1412" s="31">
        <v>1707.441284</v>
      </c>
      <c r="D1412" s="39">
        <f t="shared" ref="D1412:D1475" si="44">((B1412-B1411)/B1411)*100</f>
        <v>0.47060272686267524</v>
      </c>
      <c r="E1412" s="39">
        <f t="shared" ref="E1412:E1475" si="45">((C1412-C1411)/C1411)</f>
        <v>-5.4598748288000841E-2</v>
      </c>
    </row>
    <row r="1413" spans="1:5" x14ac:dyDescent="0.35">
      <c r="A1413" s="38">
        <v>43035</v>
      </c>
      <c r="B1413" s="31">
        <v>10323.049805000001</v>
      </c>
      <c r="C1413" s="31">
        <v>1727.6180420000001</v>
      </c>
      <c r="D1413" s="39">
        <f t="shared" si="44"/>
        <v>-0.20060326370556625</v>
      </c>
      <c r="E1413" s="39">
        <f t="shared" si="45"/>
        <v>1.1816955692164266E-2</v>
      </c>
    </row>
    <row r="1414" spans="1:5" x14ac:dyDescent="0.35">
      <c r="A1414" s="38">
        <v>43038</v>
      </c>
      <c r="B1414" s="31">
        <v>10363.650390999999</v>
      </c>
      <c r="C1414" s="31">
        <v>1799.0766599999999</v>
      </c>
      <c r="D1414" s="39">
        <f t="shared" si="44"/>
        <v>0.39330030143159478</v>
      </c>
      <c r="E1414" s="39">
        <f t="shared" si="45"/>
        <v>4.1362509688353838E-2</v>
      </c>
    </row>
    <row r="1415" spans="1:5" x14ac:dyDescent="0.35">
      <c r="A1415" s="38">
        <v>43039</v>
      </c>
      <c r="B1415" s="31">
        <v>10335.299805000001</v>
      </c>
      <c r="C1415" s="31">
        <v>1784.5375979999999</v>
      </c>
      <c r="D1415" s="39">
        <f t="shared" si="44"/>
        <v>-0.2735579156994612</v>
      </c>
      <c r="E1415" s="39">
        <f t="shared" si="45"/>
        <v>-8.0814021565929588E-3</v>
      </c>
    </row>
    <row r="1416" spans="1:5" x14ac:dyDescent="0.35">
      <c r="A1416" s="38">
        <v>43040</v>
      </c>
      <c r="B1416" s="31">
        <v>10440.5</v>
      </c>
      <c r="C1416" s="31">
        <v>1780.8781739999999</v>
      </c>
      <c r="D1416" s="39">
        <f t="shared" si="44"/>
        <v>1.0178726982753399</v>
      </c>
      <c r="E1416" s="39">
        <f t="shared" si="45"/>
        <v>-2.0506286917693424E-3</v>
      </c>
    </row>
    <row r="1417" spans="1:5" x14ac:dyDescent="0.35">
      <c r="A1417" s="38">
        <v>43041</v>
      </c>
      <c r="B1417" s="31">
        <v>10423.799805000001</v>
      </c>
      <c r="C1417" s="31">
        <v>1786.9608149999999</v>
      </c>
      <c r="D1417" s="39">
        <f t="shared" si="44"/>
        <v>-0.15995589291700052</v>
      </c>
      <c r="E1417" s="39">
        <f t="shared" si="45"/>
        <v>3.415528972617959E-3</v>
      </c>
    </row>
    <row r="1418" spans="1:5" x14ac:dyDescent="0.35">
      <c r="A1418" s="38">
        <v>43042</v>
      </c>
      <c r="B1418" s="31">
        <v>10452.5</v>
      </c>
      <c r="C1418" s="31">
        <v>1790.373047</v>
      </c>
      <c r="D1418" s="39">
        <f t="shared" si="44"/>
        <v>0.27533332889061024</v>
      </c>
      <c r="E1418" s="39">
        <f t="shared" si="45"/>
        <v>1.9095169694586342E-3</v>
      </c>
    </row>
    <row r="1419" spans="1:5" x14ac:dyDescent="0.35">
      <c r="A1419" s="38">
        <v>43045</v>
      </c>
      <c r="B1419" s="31">
        <v>10451.799805000001</v>
      </c>
      <c r="C1419" s="31">
        <v>1816.830078</v>
      </c>
      <c r="D1419" s="39">
        <f t="shared" si="44"/>
        <v>-6.6988280315660323E-3</v>
      </c>
      <c r="E1419" s="39">
        <f t="shared" si="45"/>
        <v>1.477738454805945E-2</v>
      </c>
    </row>
    <row r="1420" spans="1:5" x14ac:dyDescent="0.35">
      <c r="A1420" s="38">
        <v>43046</v>
      </c>
      <c r="B1420" s="31">
        <v>10350.150390999999</v>
      </c>
      <c r="C1420" s="31">
        <v>1802.043823</v>
      </c>
      <c r="D1420" s="39">
        <f t="shared" si="44"/>
        <v>-0.97255416192887301</v>
      </c>
      <c r="E1420" s="39">
        <f t="shared" si="45"/>
        <v>-8.1384908688197002E-3</v>
      </c>
    </row>
    <row r="1421" spans="1:5" x14ac:dyDescent="0.35">
      <c r="A1421" s="38">
        <v>43047</v>
      </c>
      <c r="B1421" s="31">
        <v>10303.150390999999</v>
      </c>
      <c r="C1421" s="31">
        <v>1782.806885</v>
      </c>
      <c r="D1421" s="39">
        <f t="shared" si="44"/>
        <v>-0.45409968188354999</v>
      </c>
      <c r="E1421" s="39">
        <f t="shared" si="45"/>
        <v>-1.0675066696199879E-2</v>
      </c>
    </row>
    <row r="1422" spans="1:5" x14ac:dyDescent="0.35">
      <c r="A1422" s="38">
        <v>43048</v>
      </c>
      <c r="B1422" s="31">
        <v>10308.950194999999</v>
      </c>
      <c r="C1422" s="31">
        <v>1756.2508539999999</v>
      </c>
      <c r="D1422" s="39">
        <f t="shared" si="44"/>
        <v>5.6291559182388165E-2</v>
      </c>
      <c r="E1422" s="39">
        <f t="shared" si="45"/>
        <v>-1.4895629595911099E-2</v>
      </c>
    </row>
    <row r="1423" spans="1:5" x14ac:dyDescent="0.35">
      <c r="A1423" s="38">
        <v>43049</v>
      </c>
      <c r="B1423" s="31">
        <v>10321.75</v>
      </c>
      <c r="C1423" s="31">
        <v>1733.799561</v>
      </c>
      <c r="D1423" s="39">
        <f t="shared" si="44"/>
        <v>0.12416206071311378</v>
      </c>
      <c r="E1423" s="39">
        <f t="shared" si="45"/>
        <v>-1.2783648161004597E-2</v>
      </c>
    </row>
    <row r="1424" spans="1:5" x14ac:dyDescent="0.35">
      <c r="A1424" s="38">
        <v>43052</v>
      </c>
      <c r="B1424" s="31">
        <v>10224.950194999999</v>
      </c>
      <c r="C1424" s="31">
        <v>1725.887207</v>
      </c>
      <c r="D1424" s="39">
        <f t="shared" si="44"/>
        <v>-0.93782357642842107</v>
      </c>
      <c r="E1424" s="39">
        <f t="shared" si="45"/>
        <v>-4.5635921117873962E-3</v>
      </c>
    </row>
    <row r="1425" spans="1:5" x14ac:dyDescent="0.35">
      <c r="A1425" s="38">
        <v>43053</v>
      </c>
      <c r="B1425" s="31">
        <v>10186.599609000001</v>
      </c>
      <c r="C1425" s="31">
        <v>1709.815186</v>
      </c>
      <c r="D1425" s="39">
        <f t="shared" si="44"/>
        <v>-0.37506868266949694</v>
      </c>
      <c r="E1425" s="39">
        <f t="shared" si="45"/>
        <v>-9.312324081674447E-3</v>
      </c>
    </row>
    <row r="1426" spans="1:5" x14ac:dyDescent="0.35">
      <c r="A1426" s="38">
        <v>43054</v>
      </c>
      <c r="B1426" s="31">
        <v>10118.049805000001</v>
      </c>
      <c r="C1426" s="31">
        <v>1735.6785890000001</v>
      </c>
      <c r="D1426" s="39">
        <f t="shared" si="44"/>
        <v>-0.67294098748551501</v>
      </c>
      <c r="E1426" s="39">
        <f t="shared" si="45"/>
        <v>1.5126431916016484E-2</v>
      </c>
    </row>
    <row r="1427" spans="1:5" x14ac:dyDescent="0.35">
      <c r="A1427" s="38">
        <v>43055</v>
      </c>
      <c r="B1427" s="31">
        <v>10214.75</v>
      </c>
      <c r="C1427" s="31">
        <v>1695.0288089999999</v>
      </c>
      <c r="D1427" s="39">
        <f t="shared" si="44"/>
        <v>0.95571969760628628</v>
      </c>
      <c r="E1427" s="39">
        <f t="shared" si="45"/>
        <v>-2.3420107995582463E-2</v>
      </c>
    </row>
    <row r="1428" spans="1:5" x14ac:dyDescent="0.35">
      <c r="A1428" s="38">
        <v>43056</v>
      </c>
      <c r="B1428" s="31">
        <v>10283.599609000001</v>
      </c>
      <c r="C1428" s="31">
        <v>1744.9261469999999</v>
      </c>
      <c r="D1428" s="39">
        <f t="shared" si="44"/>
        <v>0.67402147874398077</v>
      </c>
      <c r="E1428" s="39">
        <f t="shared" si="45"/>
        <v>2.9437457189555056E-2</v>
      </c>
    </row>
    <row r="1429" spans="1:5" x14ac:dyDescent="0.35">
      <c r="A1429" s="38">
        <v>43059</v>
      </c>
      <c r="B1429" s="31">
        <v>10298.75</v>
      </c>
      <c r="C1429" s="31">
        <v>1767.773193</v>
      </c>
      <c r="D1429" s="39">
        <f t="shared" si="44"/>
        <v>0.14732575728385902</v>
      </c>
      <c r="E1429" s="39">
        <f t="shared" si="45"/>
        <v>1.3093417185180211E-2</v>
      </c>
    </row>
    <row r="1430" spans="1:5" x14ac:dyDescent="0.35">
      <c r="A1430" s="38">
        <v>43060</v>
      </c>
      <c r="B1430" s="31">
        <v>10326.900390999999</v>
      </c>
      <c r="C1430" s="31">
        <v>1785.4772949999999</v>
      </c>
      <c r="D1430" s="39">
        <f t="shared" si="44"/>
        <v>0.27333793907026793</v>
      </c>
      <c r="E1430" s="39">
        <f t="shared" si="45"/>
        <v>1.0014917111597993E-2</v>
      </c>
    </row>
    <row r="1431" spans="1:5" x14ac:dyDescent="0.35">
      <c r="A1431" s="38">
        <v>43061</v>
      </c>
      <c r="B1431" s="31">
        <v>10342.299805000001</v>
      </c>
      <c r="C1431" s="31">
        <v>1789.9279790000001</v>
      </c>
      <c r="D1431" s="39">
        <f t="shared" si="44"/>
        <v>0.14911942031920916</v>
      </c>
      <c r="E1431" s="39">
        <f t="shared" si="45"/>
        <v>2.4927138600214669E-3</v>
      </c>
    </row>
    <row r="1432" spans="1:5" x14ac:dyDescent="0.35">
      <c r="A1432" s="38">
        <v>43062</v>
      </c>
      <c r="B1432" s="31">
        <v>10348.75</v>
      </c>
      <c r="C1432" s="31">
        <v>1754.5200199999999</v>
      </c>
      <c r="D1432" s="39">
        <f t="shared" si="44"/>
        <v>6.2367124543044897E-2</v>
      </c>
      <c r="E1432" s="39">
        <f t="shared" si="45"/>
        <v>-1.9781778605294443E-2</v>
      </c>
    </row>
    <row r="1433" spans="1:5" x14ac:dyDescent="0.35">
      <c r="A1433" s="38">
        <v>43063</v>
      </c>
      <c r="B1433" s="31">
        <v>10389.700194999999</v>
      </c>
      <c r="C1433" s="31">
        <v>1744.3328859999999</v>
      </c>
      <c r="D1433" s="39">
        <f t="shared" si="44"/>
        <v>0.39570184804927588</v>
      </c>
      <c r="E1433" s="39">
        <f t="shared" si="45"/>
        <v>-5.8062227183933845E-3</v>
      </c>
    </row>
    <row r="1434" spans="1:5" x14ac:dyDescent="0.35">
      <c r="A1434" s="38">
        <v>43066</v>
      </c>
      <c r="B1434" s="31">
        <v>10399.549805000001</v>
      </c>
      <c r="C1434" s="31">
        <v>1770.3942870000001</v>
      </c>
      <c r="D1434" s="39">
        <f t="shared" si="44"/>
        <v>9.4801676806239368E-2</v>
      </c>
      <c r="E1434" s="39">
        <f t="shared" si="45"/>
        <v>1.4940612086814811E-2</v>
      </c>
    </row>
    <row r="1435" spans="1:5" x14ac:dyDescent="0.35">
      <c r="A1435" s="38">
        <v>43067</v>
      </c>
      <c r="B1435" s="31">
        <v>10370.25</v>
      </c>
      <c r="C1435" s="31">
        <v>1753.827759</v>
      </c>
      <c r="D1435" s="39">
        <f t="shared" si="44"/>
        <v>-0.28174109023367055</v>
      </c>
      <c r="E1435" s="39">
        <f t="shared" si="45"/>
        <v>-9.3575358447821645E-3</v>
      </c>
    </row>
    <row r="1436" spans="1:5" x14ac:dyDescent="0.35">
      <c r="A1436" s="38">
        <v>43068</v>
      </c>
      <c r="B1436" s="31">
        <v>10361.299805000001</v>
      </c>
      <c r="C1436" s="31">
        <v>1747.052856</v>
      </c>
      <c r="D1436" s="39">
        <f t="shared" si="44"/>
        <v>-8.6306453557044804E-2</v>
      </c>
      <c r="E1436" s="39">
        <f t="shared" si="45"/>
        <v>-3.8629238049367621E-3</v>
      </c>
    </row>
    <row r="1437" spans="1:5" x14ac:dyDescent="0.35">
      <c r="A1437" s="38">
        <v>43069</v>
      </c>
      <c r="B1437" s="31">
        <v>10226.549805000001</v>
      </c>
      <c r="C1437" s="31">
        <v>1737.0634769999999</v>
      </c>
      <c r="D1437" s="39">
        <f t="shared" si="44"/>
        <v>-1.3005125084304034</v>
      </c>
      <c r="E1437" s="39">
        <f t="shared" si="45"/>
        <v>-5.7178458944118511E-3</v>
      </c>
    </row>
    <row r="1438" spans="1:5" x14ac:dyDescent="0.35">
      <c r="A1438" s="38">
        <v>43070</v>
      </c>
      <c r="B1438" s="31">
        <v>10121.799805000001</v>
      </c>
      <c r="C1438" s="31">
        <v>1708.133789</v>
      </c>
      <c r="D1438" s="39">
        <f t="shared" si="44"/>
        <v>-1.0242946252389564</v>
      </c>
      <c r="E1438" s="39">
        <f t="shared" si="45"/>
        <v>-1.6654364324073544E-2</v>
      </c>
    </row>
    <row r="1439" spans="1:5" x14ac:dyDescent="0.35">
      <c r="A1439" s="38">
        <v>43073</v>
      </c>
      <c r="B1439" s="31">
        <v>10127.75</v>
      </c>
      <c r="C1439" s="31">
        <v>1692.852905</v>
      </c>
      <c r="D1439" s="39">
        <f t="shared" si="44"/>
        <v>5.8785938416408341E-2</v>
      </c>
      <c r="E1439" s="39">
        <f t="shared" si="45"/>
        <v>-8.9459526521900642E-3</v>
      </c>
    </row>
    <row r="1440" spans="1:5" x14ac:dyDescent="0.35">
      <c r="A1440" s="38">
        <v>43074</v>
      </c>
      <c r="B1440" s="31">
        <v>10118.25</v>
      </c>
      <c r="C1440" s="31">
        <v>1657.593384</v>
      </c>
      <c r="D1440" s="39">
        <f t="shared" si="44"/>
        <v>-9.3801683493372173E-2</v>
      </c>
      <c r="E1440" s="39">
        <f t="shared" si="45"/>
        <v>-2.0828461170995804E-2</v>
      </c>
    </row>
    <row r="1441" spans="1:5" x14ac:dyDescent="0.35">
      <c r="A1441" s="38">
        <v>43075</v>
      </c>
      <c r="B1441" s="31">
        <v>10044.099609000001</v>
      </c>
      <c r="C1441" s="31">
        <v>1688.698975</v>
      </c>
      <c r="D1441" s="39">
        <f t="shared" si="44"/>
        <v>-0.73283809947371548</v>
      </c>
      <c r="E1441" s="39">
        <f t="shared" si="45"/>
        <v>1.8765513484940408E-2</v>
      </c>
    </row>
    <row r="1442" spans="1:5" x14ac:dyDescent="0.35">
      <c r="A1442" s="38">
        <v>43076</v>
      </c>
      <c r="B1442" s="31">
        <v>10166.700194999999</v>
      </c>
      <c r="C1442" s="31">
        <v>1653.1427000000001</v>
      </c>
      <c r="D1442" s="39">
        <f t="shared" si="44"/>
        <v>1.2206229604706686</v>
      </c>
      <c r="E1442" s="39">
        <f t="shared" si="45"/>
        <v>-2.1055425227577883E-2</v>
      </c>
    </row>
    <row r="1443" spans="1:5" x14ac:dyDescent="0.35">
      <c r="A1443" s="38">
        <v>43077</v>
      </c>
      <c r="B1443" s="31">
        <v>10265.650390999999</v>
      </c>
      <c r="C1443" s="31">
        <v>1657.939697</v>
      </c>
      <c r="D1443" s="39">
        <f t="shared" si="44"/>
        <v>0.97327740665219631</v>
      </c>
      <c r="E1443" s="39">
        <f t="shared" si="45"/>
        <v>2.9017440539161679E-3</v>
      </c>
    </row>
    <row r="1444" spans="1:5" x14ac:dyDescent="0.35">
      <c r="A1444" s="38">
        <v>43080</v>
      </c>
      <c r="B1444" s="31">
        <v>10322.25</v>
      </c>
      <c r="C1444" s="31">
        <v>1683.6053469999999</v>
      </c>
      <c r="D1444" s="39">
        <f t="shared" si="44"/>
        <v>0.55134946977760169</v>
      </c>
      <c r="E1444" s="39">
        <f t="shared" si="45"/>
        <v>1.5480448442389829E-2</v>
      </c>
    </row>
    <row r="1445" spans="1:5" x14ac:dyDescent="0.35">
      <c r="A1445" s="38">
        <v>43081</v>
      </c>
      <c r="B1445" s="31">
        <v>10240.150390999999</v>
      </c>
      <c r="C1445" s="31">
        <v>1689.0947269999999</v>
      </c>
      <c r="D1445" s="39">
        <f t="shared" si="44"/>
        <v>-0.79536543873671706</v>
      </c>
      <c r="E1445" s="39">
        <f t="shared" si="45"/>
        <v>3.2604909516244147E-3</v>
      </c>
    </row>
    <row r="1446" spans="1:5" x14ac:dyDescent="0.35">
      <c r="A1446" s="38">
        <v>43082</v>
      </c>
      <c r="B1446" s="31">
        <v>10192.950194999999</v>
      </c>
      <c r="C1446" s="31">
        <v>1680.6383060000001</v>
      </c>
      <c r="D1446" s="39">
        <f t="shared" si="44"/>
        <v>-0.46093264451939808</v>
      </c>
      <c r="E1446" s="39">
        <f t="shared" si="45"/>
        <v>-5.0064812025192385E-3</v>
      </c>
    </row>
    <row r="1447" spans="1:5" x14ac:dyDescent="0.35">
      <c r="A1447" s="38">
        <v>43083</v>
      </c>
      <c r="B1447" s="31">
        <v>10252.099609000001</v>
      </c>
      <c r="C1447" s="31">
        <v>1653.4888920000001</v>
      </c>
      <c r="D1447" s="39">
        <f t="shared" si="44"/>
        <v>0.58029729242684036</v>
      </c>
      <c r="E1447" s="39">
        <f t="shared" si="45"/>
        <v>-1.6154227773504039E-2</v>
      </c>
    </row>
    <row r="1448" spans="1:5" x14ac:dyDescent="0.35">
      <c r="A1448" s="38">
        <v>43084</v>
      </c>
      <c r="B1448" s="31">
        <v>10333.25</v>
      </c>
      <c r="C1448" s="31">
        <v>1667.384888</v>
      </c>
      <c r="D1448" s="39">
        <f t="shared" si="44"/>
        <v>0.7915489908892398</v>
      </c>
      <c r="E1448" s="39">
        <f t="shared" si="45"/>
        <v>8.4040455712961429E-3</v>
      </c>
    </row>
    <row r="1449" spans="1:5" x14ac:dyDescent="0.35">
      <c r="A1449" s="38">
        <v>43087</v>
      </c>
      <c r="B1449" s="31">
        <v>10388.75</v>
      </c>
      <c r="C1449" s="31">
        <v>1710.6557620000001</v>
      </c>
      <c r="D1449" s="39">
        <f t="shared" si="44"/>
        <v>0.53710110565407787</v>
      </c>
      <c r="E1449" s="39">
        <f t="shared" si="45"/>
        <v>2.5951341115909195E-2</v>
      </c>
    </row>
    <row r="1450" spans="1:5" x14ac:dyDescent="0.35">
      <c r="A1450" s="38">
        <v>43088</v>
      </c>
      <c r="B1450" s="31">
        <v>10463.200194999999</v>
      </c>
      <c r="C1450" s="31">
        <v>1737.607422</v>
      </c>
      <c r="D1450" s="39">
        <f t="shared" si="44"/>
        <v>0.71664247382985868</v>
      </c>
      <c r="E1450" s="39">
        <f t="shared" si="45"/>
        <v>1.5755162785345906E-2</v>
      </c>
    </row>
    <row r="1451" spans="1:5" x14ac:dyDescent="0.35">
      <c r="A1451" s="38">
        <v>43089</v>
      </c>
      <c r="B1451" s="31">
        <v>10444.200194999999</v>
      </c>
      <c r="C1451" s="31">
        <v>1738.4975589999999</v>
      </c>
      <c r="D1451" s="39">
        <f t="shared" si="44"/>
        <v>-0.18158880309945175</v>
      </c>
      <c r="E1451" s="39">
        <f t="shared" si="45"/>
        <v>5.1227739288504709E-4</v>
      </c>
    </row>
    <row r="1452" spans="1:5" x14ac:dyDescent="0.35">
      <c r="A1452" s="38">
        <v>43090</v>
      </c>
      <c r="B1452" s="31">
        <v>10440.299805000001</v>
      </c>
      <c r="C1452" s="31">
        <v>1751.009033</v>
      </c>
      <c r="D1452" s="39">
        <f t="shared" si="44"/>
        <v>-3.7345032909902771E-2</v>
      </c>
      <c r="E1452" s="39">
        <f t="shared" si="45"/>
        <v>7.1967164608484416E-3</v>
      </c>
    </row>
    <row r="1453" spans="1:5" x14ac:dyDescent="0.35">
      <c r="A1453" s="38">
        <v>43091</v>
      </c>
      <c r="B1453" s="31">
        <v>10493</v>
      </c>
      <c r="C1453" s="31">
        <v>1728.9038089999999</v>
      </c>
      <c r="D1453" s="39">
        <f t="shared" si="44"/>
        <v>0.50477664419905455</v>
      </c>
      <c r="E1453" s="39">
        <f t="shared" si="45"/>
        <v>-1.2624277535637439E-2</v>
      </c>
    </row>
    <row r="1454" spans="1:5" x14ac:dyDescent="0.35">
      <c r="A1454" s="38">
        <v>43095</v>
      </c>
      <c r="B1454" s="31">
        <v>10531.5</v>
      </c>
      <c r="C1454" s="31">
        <v>1762.927124</v>
      </c>
      <c r="D1454" s="39">
        <f t="shared" si="44"/>
        <v>0.36691127418278852</v>
      </c>
      <c r="E1454" s="39">
        <f t="shared" si="45"/>
        <v>1.9679125479906984E-2</v>
      </c>
    </row>
    <row r="1455" spans="1:5" x14ac:dyDescent="0.35">
      <c r="A1455" s="38">
        <v>43096</v>
      </c>
      <c r="B1455" s="31">
        <v>10490.75</v>
      </c>
      <c r="C1455" s="31">
        <v>1769.89978</v>
      </c>
      <c r="D1455" s="39">
        <f t="shared" si="44"/>
        <v>-0.38693443479086548</v>
      </c>
      <c r="E1455" s="39">
        <f t="shared" si="45"/>
        <v>3.9551583869101075E-3</v>
      </c>
    </row>
    <row r="1456" spans="1:5" x14ac:dyDescent="0.35">
      <c r="A1456" s="38">
        <v>43097</v>
      </c>
      <c r="B1456" s="31">
        <v>10477.900390999999</v>
      </c>
      <c r="C1456" s="31">
        <v>1751.5529790000001</v>
      </c>
      <c r="D1456" s="39">
        <f t="shared" si="44"/>
        <v>-0.12248513214022623</v>
      </c>
      <c r="E1456" s="39">
        <f t="shared" si="45"/>
        <v>-1.0366011232568159E-2</v>
      </c>
    </row>
    <row r="1457" spans="1:5" x14ac:dyDescent="0.35">
      <c r="A1457" s="38">
        <v>43098</v>
      </c>
      <c r="B1457" s="31">
        <v>10530.700194999999</v>
      </c>
      <c r="C1457" s="31">
        <v>1735.926025</v>
      </c>
      <c r="D1457" s="39">
        <f t="shared" si="44"/>
        <v>0.50391588037382617</v>
      </c>
      <c r="E1457" s="39">
        <f t="shared" si="45"/>
        <v>-8.9217706728584589E-3</v>
      </c>
    </row>
    <row r="1458" spans="1:5" x14ac:dyDescent="0.35">
      <c r="A1458" s="38">
        <v>43102</v>
      </c>
      <c r="B1458" s="31">
        <v>10442.200194999999</v>
      </c>
      <c r="C1458" s="31">
        <v>1706.7490230000001</v>
      </c>
      <c r="D1458" s="39">
        <f t="shared" si="44"/>
        <v>-0.84039995784914667</v>
      </c>
      <c r="E1458" s="39">
        <f t="shared" si="45"/>
        <v>-1.6807745018973318E-2</v>
      </c>
    </row>
    <row r="1459" spans="1:5" x14ac:dyDescent="0.35">
      <c r="A1459" s="38">
        <v>43103</v>
      </c>
      <c r="B1459" s="31">
        <v>10443.200194999999</v>
      </c>
      <c r="C1459" s="31">
        <v>1705.7601320000001</v>
      </c>
      <c r="D1459" s="39">
        <f t="shared" si="44"/>
        <v>9.5765258405869913E-3</v>
      </c>
      <c r="E1459" s="39">
        <f t="shared" si="45"/>
        <v>-5.7940036096330427E-4</v>
      </c>
    </row>
    <row r="1460" spans="1:5" x14ac:dyDescent="0.35">
      <c r="A1460" s="38">
        <v>43104</v>
      </c>
      <c r="B1460" s="31">
        <v>10504.799805000001</v>
      </c>
      <c r="C1460" s="31">
        <v>1696.512573</v>
      </c>
      <c r="D1460" s="39">
        <f t="shared" si="44"/>
        <v>0.58985376943643975</v>
      </c>
      <c r="E1460" s="39">
        <f t="shared" si="45"/>
        <v>-5.4213712857489492E-3</v>
      </c>
    </row>
    <row r="1461" spans="1:5" x14ac:dyDescent="0.35">
      <c r="A1461" s="38">
        <v>43105</v>
      </c>
      <c r="B1461" s="31">
        <v>10558.849609000001</v>
      </c>
      <c r="C1461" s="31">
        <v>1734.7885739999999</v>
      </c>
      <c r="D1461" s="39">
        <f t="shared" si="44"/>
        <v>0.51452483629696566</v>
      </c>
      <c r="E1461" s="39">
        <f t="shared" si="45"/>
        <v>2.2561578151062692E-2</v>
      </c>
    </row>
    <row r="1462" spans="1:5" x14ac:dyDescent="0.35">
      <c r="A1462" s="38">
        <v>43108</v>
      </c>
      <c r="B1462" s="31">
        <v>10623.599609000001</v>
      </c>
      <c r="C1462" s="31">
        <v>1794.6258539999999</v>
      </c>
      <c r="D1462" s="39">
        <f t="shared" si="44"/>
        <v>0.61322968313526616</v>
      </c>
      <c r="E1462" s="39">
        <f t="shared" si="45"/>
        <v>3.4492549061485786E-2</v>
      </c>
    </row>
    <row r="1463" spans="1:5" x14ac:dyDescent="0.35">
      <c r="A1463" s="38">
        <v>43109</v>
      </c>
      <c r="B1463" s="31">
        <v>10637</v>
      </c>
      <c r="C1463" s="31">
        <v>1816.7312010000001</v>
      </c>
      <c r="D1463" s="39">
        <f t="shared" si="44"/>
        <v>0.1261379522308691</v>
      </c>
      <c r="E1463" s="39">
        <f t="shared" si="45"/>
        <v>1.2317523984584347E-2</v>
      </c>
    </row>
    <row r="1464" spans="1:5" x14ac:dyDescent="0.35">
      <c r="A1464" s="38">
        <v>43110</v>
      </c>
      <c r="B1464" s="31">
        <v>10632.200194999999</v>
      </c>
      <c r="C1464" s="31">
        <v>1799.5711670000001</v>
      </c>
      <c r="D1464" s="39">
        <f t="shared" si="44"/>
        <v>-4.5123672088000007E-2</v>
      </c>
      <c r="E1464" s="39">
        <f t="shared" si="45"/>
        <v>-9.4455547361956688E-3</v>
      </c>
    </row>
    <row r="1465" spans="1:5" x14ac:dyDescent="0.35">
      <c r="A1465" s="38">
        <v>43111</v>
      </c>
      <c r="B1465" s="31">
        <v>10651.200194999999</v>
      </c>
      <c r="C1465" s="31">
        <v>1782.460693</v>
      </c>
      <c r="D1465" s="39">
        <f t="shared" si="44"/>
        <v>0.17870242895666244</v>
      </c>
      <c r="E1465" s="39">
        <f t="shared" si="45"/>
        <v>-9.5080841001272086E-3</v>
      </c>
    </row>
    <row r="1466" spans="1:5" x14ac:dyDescent="0.35">
      <c r="A1466" s="38">
        <v>43112</v>
      </c>
      <c r="B1466" s="31">
        <v>10681.25</v>
      </c>
      <c r="C1466" s="31">
        <v>1760.8498540000001</v>
      </c>
      <c r="D1466" s="39">
        <f t="shared" si="44"/>
        <v>0.28212599941654332</v>
      </c>
      <c r="E1466" s="39">
        <f t="shared" si="45"/>
        <v>-1.2124160204412397E-2</v>
      </c>
    </row>
    <row r="1467" spans="1:5" x14ac:dyDescent="0.35">
      <c r="A1467" s="38">
        <v>43115</v>
      </c>
      <c r="B1467" s="31">
        <v>10741.549805000001</v>
      </c>
      <c r="C1467" s="31">
        <v>1750.71228</v>
      </c>
      <c r="D1467" s="39">
        <f t="shared" si="44"/>
        <v>0.5645388414277408</v>
      </c>
      <c r="E1467" s="39">
        <f t="shared" si="45"/>
        <v>-5.757205236421075E-3</v>
      </c>
    </row>
    <row r="1468" spans="1:5" x14ac:dyDescent="0.35">
      <c r="A1468" s="38">
        <v>43116</v>
      </c>
      <c r="B1468" s="31">
        <v>10700.450194999999</v>
      </c>
      <c r="C1468" s="31">
        <v>1719.112183</v>
      </c>
      <c r="D1468" s="39">
        <f t="shared" si="44"/>
        <v>-0.38262271968305711</v>
      </c>
      <c r="E1468" s="39">
        <f t="shared" si="45"/>
        <v>-1.8049851686651793E-2</v>
      </c>
    </row>
    <row r="1469" spans="1:5" x14ac:dyDescent="0.35">
      <c r="A1469" s="38">
        <v>43117</v>
      </c>
      <c r="B1469" s="31">
        <v>10788.549805000001</v>
      </c>
      <c r="C1469" s="31">
        <v>1668.86853</v>
      </c>
      <c r="D1469" s="39">
        <f t="shared" si="44"/>
        <v>0.82332620024872816</v>
      </c>
      <c r="E1469" s="39">
        <f t="shared" si="45"/>
        <v>-2.9226512089699962E-2</v>
      </c>
    </row>
    <row r="1470" spans="1:5" x14ac:dyDescent="0.35">
      <c r="A1470" s="38">
        <v>43118</v>
      </c>
      <c r="B1470" s="31">
        <v>10817</v>
      </c>
      <c r="C1470" s="31">
        <v>1682.5667719999999</v>
      </c>
      <c r="D1470" s="39">
        <f t="shared" si="44"/>
        <v>0.26370731483126741</v>
      </c>
      <c r="E1470" s="39">
        <f t="shared" si="45"/>
        <v>8.20810132958762E-3</v>
      </c>
    </row>
    <row r="1471" spans="1:5" x14ac:dyDescent="0.35">
      <c r="A1471" s="38">
        <v>43119</v>
      </c>
      <c r="B1471" s="31">
        <v>10894.700194999999</v>
      </c>
      <c r="C1471" s="31">
        <v>1642.510376</v>
      </c>
      <c r="D1471" s="39">
        <f t="shared" si="44"/>
        <v>0.71831556808726482</v>
      </c>
      <c r="E1471" s="39">
        <f t="shared" si="45"/>
        <v>-2.3806719986741751E-2</v>
      </c>
    </row>
    <row r="1472" spans="1:5" x14ac:dyDescent="0.35">
      <c r="A1472" s="38">
        <v>43122</v>
      </c>
      <c r="B1472" s="31">
        <v>10966.200194999999</v>
      </c>
      <c r="C1472" s="31">
        <v>1683.2592770000001</v>
      </c>
      <c r="D1472" s="39">
        <f t="shared" si="44"/>
        <v>0.65628240080267763</v>
      </c>
      <c r="E1472" s="39">
        <f t="shared" si="45"/>
        <v>2.4808915423253412E-2</v>
      </c>
    </row>
    <row r="1473" spans="1:5" x14ac:dyDescent="0.35">
      <c r="A1473" s="38">
        <v>43123</v>
      </c>
      <c r="B1473" s="31">
        <v>11083.700194999999</v>
      </c>
      <c r="C1473" s="31">
        <v>1687.6605219999999</v>
      </c>
      <c r="D1473" s="39">
        <f t="shared" si="44"/>
        <v>1.0714741470210776</v>
      </c>
      <c r="E1473" s="39">
        <f t="shared" si="45"/>
        <v>2.6147160215531013E-3</v>
      </c>
    </row>
    <row r="1474" spans="1:5" x14ac:dyDescent="0.35">
      <c r="A1474" s="38">
        <v>43124</v>
      </c>
      <c r="B1474" s="31">
        <v>11086</v>
      </c>
      <c r="C1474" s="31">
        <v>1689.984741</v>
      </c>
      <c r="D1474" s="39">
        <f t="shared" si="44"/>
        <v>2.0749433488268045E-2</v>
      </c>
      <c r="E1474" s="39">
        <f t="shared" si="45"/>
        <v>1.3771839595120214E-3</v>
      </c>
    </row>
    <row r="1475" spans="1:5" x14ac:dyDescent="0.35">
      <c r="A1475" s="38">
        <v>43125</v>
      </c>
      <c r="B1475" s="31">
        <v>11069.650390999999</v>
      </c>
      <c r="C1475" s="31">
        <v>1720.101318</v>
      </c>
      <c r="D1475" s="39">
        <f t="shared" si="44"/>
        <v>-0.14747978531481853</v>
      </c>
      <c r="E1475" s="39">
        <f t="shared" si="45"/>
        <v>1.7820620665592157E-2</v>
      </c>
    </row>
    <row r="1476" spans="1:5" x14ac:dyDescent="0.35">
      <c r="A1476" s="38">
        <v>43129</v>
      </c>
      <c r="B1476" s="31">
        <v>11130.400390999999</v>
      </c>
      <c r="C1476" s="31">
        <v>1691.5673830000001</v>
      </c>
      <c r="D1476" s="39">
        <f t="shared" ref="D1476:D1539" si="46">((B1476-B1475)/B1475)*100</f>
        <v>0.54879781975221009</v>
      </c>
      <c r="E1476" s="39">
        <f t="shared" ref="E1476:E1539" si="47">((C1476-C1475)/C1475)</f>
        <v>-1.6588519932754293E-2</v>
      </c>
    </row>
    <row r="1477" spans="1:5" x14ac:dyDescent="0.35">
      <c r="A1477" s="38">
        <v>43130</v>
      </c>
      <c r="B1477" s="31">
        <v>11049.650390999999</v>
      </c>
      <c r="C1477" s="31">
        <v>1696.512573</v>
      </c>
      <c r="D1477" s="39">
        <f t="shared" si="46"/>
        <v>-0.72549052292219562</v>
      </c>
      <c r="E1477" s="39">
        <f t="shared" si="47"/>
        <v>2.9234366006925493E-3</v>
      </c>
    </row>
    <row r="1478" spans="1:5" x14ac:dyDescent="0.35">
      <c r="A1478" s="38">
        <v>43131</v>
      </c>
      <c r="B1478" s="31">
        <v>11027.700194999999</v>
      </c>
      <c r="C1478" s="31">
        <v>1660.0166019999999</v>
      </c>
      <c r="D1478" s="39">
        <f t="shared" si="46"/>
        <v>-0.19865059276335414</v>
      </c>
      <c r="E1478" s="39">
        <f t="shared" si="47"/>
        <v>-2.1512349263326121E-2</v>
      </c>
    </row>
    <row r="1479" spans="1:5" x14ac:dyDescent="0.35">
      <c r="A1479" s="38">
        <v>43132</v>
      </c>
      <c r="B1479" s="31">
        <v>11016.900390999999</v>
      </c>
      <c r="C1479" s="31">
        <v>1659.4727780000001</v>
      </c>
      <c r="D1479" s="39">
        <f t="shared" si="46"/>
        <v>-9.7933420468729215E-2</v>
      </c>
      <c r="E1479" s="39">
        <f t="shared" si="47"/>
        <v>-3.2760154286689397E-4</v>
      </c>
    </row>
    <row r="1480" spans="1:5" x14ac:dyDescent="0.35">
      <c r="A1480" s="38">
        <v>43133</v>
      </c>
      <c r="B1480" s="31">
        <v>10760.599609000001</v>
      </c>
      <c r="C1480" s="31">
        <v>1710.5073239999999</v>
      </c>
      <c r="D1480" s="39">
        <f t="shared" si="46"/>
        <v>-2.3264327796716522</v>
      </c>
      <c r="E1480" s="39">
        <f t="shared" si="47"/>
        <v>3.0753469822811314E-2</v>
      </c>
    </row>
    <row r="1481" spans="1:5" x14ac:dyDescent="0.35">
      <c r="A1481" s="38">
        <v>43136</v>
      </c>
      <c r="B1481" s="31">
        <v>10666.549805000001</v>
      </c>
      <c r="C1481" s="31">
        <v>1611.058716</v>
      </c>
      <c r="D1481" s="39">
        <f t="shared" si="46"/>
        <v>-0.87402010498874438</v>
      </c>
      <c r="E1481" s="39">
        <f t="shared" si="47"/>
        <v>-5.8139831735675121E-2</v>
      </c>
    </row>
    <row r="1482" spans="1:5" x14ac:dyDescent="0.35">
      <c r="A1482" s="38">
        <v>43137</v>
      </c>
      <c r="B1482" s="31">
        <v>10498.25</v>
      </c>
      <c r="C1482" s="31">
        <v>1587.3710940000001</v>
      </c>
      <c r="D1482" s="39">
        <f t="shared" si="46"/>
        <v>-1.5778279582129655</v>
      </c>
      <c r="E1482" s="39">
        <f t="shared" si="47"/>
        <v>-1.4703140093374424E-2</v>
      </c>
    </row>
    <row r="1483" spans="1:5" x14ac:dyDescent="0.35">
      <c r="A1483" s="38">
        <v>43138</v>
      </c>
      <c r="B1483" s="31">
        <v>10476.700194999999</v>
      </c>
      <c r="C1483" s="31">
        <v>1643.9445800000001</v>
      </c>
      <c r="D1483" s="39">
        <f t="shared" si="46"/>
        <v>-0.20527044983688292</v>
      </c>
      <c r="E1483" s="39">
        <f t="shared" si="47"/>
        <v>3.5639735543779534E-2</v>
      </c>
    </row>
    <row r="1484" spans="1:5" x14ac:dyDescent="0.35">
      <c r="A1484" s="38">
        <v>43139</v>
      </c>
      <c r="B1484" s="31">
        <v>10576.849609000001</v>
      </c>
      <c r="C1484" s="31">
        <v>1623.669189</v>
      </c>
      <c r="D1484" s="39">
        <f t="shared" si="46"/>
        <v>0.95592516857357057</v>
      </c>
      <c r="E1484" s="39">
        <f t="shared" si="47"/>
        <v>-1.2333378659273371E-2</v>
      </c>
    </row>
    <row r="1485" spans="1:5" x14ac:dyDescent="0.35">
      <c r="A1485" s="38">
        <v>43140</v>
      </c>
      <c r="B1485" s="31">
        <v>10454.950194999999</v>
      </c>
      <c r="C1485" s="31">
        <v>1643.9445800000001</v>
      </c>
      <c r="D1485" s="39">
        <f t="shared" si="46"/>
        <v>-1.1525115559577901</v>
      </c>
      <c r="E1485" s="39">
        <f t="shared" si="47"/>
        <v>1.2487390373212365E-2</v>
      </c>
    </row>
    <row r="1486" spans="1:5" x14ac:dyDescent="0.35">
      <c r="A1486" s="38">
        <v>43143</v>
      </c>
      <c r="B1486" s="31">
        <v>10539.75</v>
      </c>
      <c r="C1486" s="31">
        <v>1621.44397</v>
      </c>
      <c r="D1486" s="39">
        <f t="shared" si="46"/>
        <v>0.81109716850258573</v>
      </c>
      <c r="E1486" s="39">
        <f t="shared" si="47"/>
        <v>-1.368696382696797E-2</v>
      </c>
    </row>
    <row r="1487" spans="1:5" x14ac:dyDescent="0.35">
      <c r="A1487" s="38">
        <v>43145</v>
      </c>
      <c r="B1487" s="31">
        <v>10500.900390999999</v>
      </c>
      <c r="C1487" s="31">
        <v>1625.795654</v>
      </c>
      <c r="D1487" s="39">
        <f t="shared" si="46"/>
        <v>-0.3686008586541501</v>
      </c>
      <c r="E1487" s="39">
        <f t="shared" si="47"/>
        <v>2.683832485435792E-3</v>
      </c>
    </row>
    <row r="1488" spans="1:5" x14ac:dyDescent="0.35">
      <c r="A1488" s="38">
        <v>43146</v>
      </c>
      <c r="B1488" s="31">
        <v>10545.5</v>
      </c>
      <c r="C1488" s="31">
        <v>1651.659058</v>
      </c>
      <c r="D1488" s="39">
        <f t="shared" si="46"/>
        <v>0.42472176041423787</v>
      </c>
      <c r="E1488" s="39">
        <f t="shared" si="47"/>
        <v>1.590815176333344E-2</v>
      </c>
    </row>
    <row r="1489" spans="1:5" x14ac:dyDescent="0.35">
      <c r="A1489" s="38">
        <v>43147</v>
      </c>
      <c r="B1489" s="31">
        <v>10452.299805000001</v>
      </c>
      <c r="C1489" s="31">
        <v>1658.681519</v>
      </c>
      <c r="D1489" s="39">
        <f t="shared" si="46"/>
        <v>-0.88379114314161911</v>
      </c>
      <c r="E1489" s="39">
        <f t="shared" si="47"/>
        <v>4.2517618669457996E-3</v>
      </c>
    </row>
    <row r="1490" spans="1:5" x14ac:dyDescent="0.35">
      <c r="A1490" s="38">
        <v>43150</v>
      </c>
      <c r="B1490" s="31">
        <v>10378.400390999999</v>
      </c>
      <c r="C1490" s="31">
        <v>1656.9011230000001</v>
      </c>
      <c r="D1490" s="39">
        <f t="shared" si="46"/>
        <v>-0.70701582789129858</v>
      </c>
      <c r="E1490" s="39">
        <f t="shared" si="47"/>
        <v>-1.0733802599267295E-3</v>
      </c>
    </row>
    <row r="1491" spans="1:5" x14ac:dyDescent="0.35">
      <c r="A1491" s="38">
        <v>43151</v>
      </c>
      <c r="B1491" s="31">
        <v>10360.400390999999</v>
      </c>
      <c r="C1491" s="31">
        <v>1624.7076420000001</v>
      </c>
      <c r="D1491" s="39">
        <f t="shared" si="46"/>
        <v>-0.17343713213848777</v>
      </c>
      <c r="E1491" s="39">
        <f t="shared" si="47"/>
        <v>-1.9429934926780794E-2</v>
      </c>
    </row>
    <row r="1492" spans="1:5" x14ac:dyDescent="0.35">
      <c r="A1492" s="38">
        <v>43152</v>
      </c>
      <c r="B1492" s="31">
        <v>10397.450194999999</v>
      </c>
      <c r="C1492" s="31">
        <v>1620.8009030000001</v>
      </c>
      <c r="D1492" s="39">
        <f t="shared" si="46"/>
        <v>0.35760976990990717</v>
      </c>
      <c r="E1492" s="39">
        <f t="shared" si="47"/>
        <v>-2.4045796911442213E-3</v>
      </c>
    </row>
    <row r="1493" spans="1:5" x14ac:dyDescent="0.35">
      <c r="A1493" s="38">
        <v>43153</v>
      </c>
      <c r="B1493" s="31">
        <v>10382.700194999999</v>
      </c>
      <c r="C1493" s="31">
        <v>1578.9642329999999</v>
      </c>
      <c r="D1493" s="39">
        <f t="shared" si="46"/>
        <v>-0.14186170381554783</v>
      </c>
      <c r="E1493" s="39">
        <f t="shared" si="47"/>
        <v>-2.5812343713878187E-2</v>
      </c>
    </row>
    <row r="1494" spans="1:5" x14ac:dyDescent="0.35">
      <c r="A1494" s="38">
        <v>43154</v>
      </c>
      <c r="B1494" s="31">
        <v>10491.049805000001</v>
      </c>
      <c r="C1494" s="31">
        <v>1582.8214109999999</v>
      </c>
      <c r="D1494" s="39">
        <f t="shared" si="46"/>
        <v>1.0435590738927345</v>
      </c>
      <c r="E1494" s="39">
        <f t="shared" si="47"/>
        <v>2.4428533081280865E-3</v>
      </c>
    </row>
    <row r="1495" spans="1:5" x14ac:dyDescent="0.35">
      <c r="A1495" s="38">
        <v>43157</v>
      </c>
      <c r="B1495" s="31">
        <v>10582.599609000001</v>
      </c>
      <c r="C1495" s="31">
        <v>1615.509644</v>
      </c>
      <c r="D1495" s="39">
        <f t="shared" si="46"/>
        <v>0.87264673890279187</v>
      </c>
      <c r="E1495" s="39">
        <f t="shared" si="47"/>
        <v>2.0651876941283103E-2</v>
      </c>
    </row>
    <row r="1496" spans="1:5" x14ac:dyDescent="0.35">
      <c r="A1496" s="38">
        <v>43158</v>
      </c>
      <c r="B1496" s="31">
        <v>10554.299805000001</v>
      </c>
      <c r="C1496" s="31">
        <v>1656.60437</v>
      </c>
      <c r="D1496" s="39">
        <f t="shared" si="46"/>
        <v>-0.26741826248375283</v>
      </c>
      <c r="E1496" s="39">
        <f t="shared" si="47"/>
        <v>2.5437623447576298E-2</v>
      </c>
    </row>
    <row r="1497" spans="1:5" x14ac:dyDescent="0.35">
      <c r="A1497" s="38">
        <v>43159</v>
      </c>
      <c r="B1497" s="31">
        <v>10492.849609000001</v>
      </c>
      <c r="C1497" s="31">
        <v>1638.6533199999999</v>
      </c>
      <c r="D1497" s="39">
        <f t="shared" si="46"/>
        <v>-0.58222901694424412</v>
      </c>
      <c r="E1497" s="39">
        <f t="shared" si="47"/>
        <v>-1.0836051337954712E-2</v>
      </c>
    </row>
    <row r="1498" spans="1:5" x14ac:dyDescent="0.35">
      <c r="A1498" s="38">
        <v>43160</v>
      </c>
      <c r="B1498" s="31">
        <v>10458.349609000001</v>
      </c>
      <c r="C1498" s="31">
        <v>1622.284668</v>
      </c>
      <c r="D1498" s="39">
        <f t="shared" si="46"/>
        <v>-0.32879533478120582</v>
      </c>
      <c r="E1498" s="39">
        <f t="shared" si="47"/>
        <v>-9.9890878688116188E-3</v>
      </c>
    </row>
    <row r="1499" spans="1:5" x14ac:dyDescent="0.35">
      <c r="A1499" s="38">
        <v>43164</v>
      </c>
      <c r="B1499" s="31">
        <v>10358.849609000001</v>
      </c>
      <c r="C1499" s="31">
        <v>1641.1751710000001</v>
      </c>
      <c r="D1499" s="39">
        <f t="shared" si="46"/>
        <v>-0.95139294171591504</v>
      </c>
      <c r="E1499" s="39">
        <f t="shared" si="47"/>
        <v>1.1644382377902175E-2</v>
      </c>
    </row>
    <row r="1500" spans="1:5" x14ac:dyDescent="0.35">
      <c r="A1500" s="38">
        <v>43165</v>
      </c>
      <c r="B1500" s="31">
        <v>10249.25</v>
      </c>
      <c r="C1500" s="31">
        <v>1619.02063</v>
      </c>
      <c r="D1500" s="39">
        <f t="shared" si="46"/>
        <v>-1.0580287689935974</v>
      </c>
      <c r="E1500" s="39">
        <f t="shared" si="47"/>
        <v>-1.3499193377694663E-2</v>
      </c>
    </row>
    <row r="1501" spans="1:5" x14ac:dyDescent="0.35">
      <c r="A1501" s="38">
        <v>43166</v>
      </c>
      <c r="B1501" s="31">
        <v>10154.200194999999</v>
      </c>
      <c r="C1501" s="31">
        <v>1619.811768</v>
      </c>
      <c r="D1501" s="39">
        <f t="shared" si="46"/>
        <v>-0.92738302802644645</v>
      </c>
      <c r="E1501" s="39">
        <f t="shared" si="47"/>
        <v>4.8865220451208599E-4</v>
      </c>
    </row>
    <row r="1502" spans="1:5" x14ac:dyDescent="0.35">
      <c r="A1502" s="38">
        <v>43167</v>
      </c>
      <c r="B1502" s="31">
        <v>10242.650390999999</v>
      </c>
      <c r="C1502" s="31">
        <v>1600.6243899999999</v>
      </c>
      <c r="D1502" s="39">
        <f t="shared" si="46"/>
        <v>0.871070042951815</v>
      </c>
      <c r="E1502" s="39">
        <f t="shared" si="47"/>
        <v>-1.184543684584472E-2</v>
      </c>
    </row>
    <row r="1503" spans="1:5" x14ac:dyDescent="0.35">
      <c r="A1503" s="38">
        <v>43168</v>
      </c>
      <c r="B1503" s="31">
        <v>10226.849609000001</v>
      </c>
      <c r="C1503" s="31">
        <v>1610.2182620000001</v>
      </c>
      <c r="D1503" s="39">
        <f t="shared" si="46"/>
        <v>-0.15426458384132929</v>
      </c>
      <c r="E1503" s="39">
        <f t="shared" si="47"/>
        <v>5.9938309449352745E-3</v>
      </c>
    </row>
    <row r="1504" spans="1:5" x14ac:dyDescent="0.35">
      <c r="A1504" s="38">
        <v>43171</v>
      </c>
      <c r="B1504" s="31">
        <v>10421.400390999999</v>
      </c>
      <c r="C1504" s="31">
        <v>1636.0816649999999</v>
      </c>
      <c r="D1504" s="39">
        <f t="shared" si="46"/>
        <v>1.9023530162092799</v>
      </c>
      <c r="E1504" s="39">
        <f t="shared" si="47"/>
        <v>1.6062047990857919E-2</v>
      </c>
    </row>
    <row r="1505" spans="1:5" x14ac:dyDescent="0.35">
      <c r="A1505" s="38">
        <v>43172</v>
      </c>
      <c r="B1505" s="31">
        <v>10426.849609000001</v>
      </c>
      <c r="C1505" s="31">
        <v>1647.0104980000001</v>
      </c>
      <c r="D1505" s="39">
        <f t="shared" si="46"/>
        <v>5.2288730838012436E-2</v>
      </c>
      <c r="E1505" s="39">
        <f t="shared" si="47"/>
        <v>6.679882327267672E-3</v>
      </c>
    </row>
    <row r="1506" spans="1:5" x14ac:dyDescent="0.35">
      <c r="A1506" s="38">
        <v>43173</v>
      </c>
      <c r="B1506" s="31">
        <v>10410.900390999999</v>
      </c>
      <c r="C1506" s="31">
        <v>1662.2913820000001</v>
      </c>
      <c r="D1506" s="39">
        <f t="shared" si="46"/>
        <v>-0.1529629619500304</v>
      </c>
      <c r="E1506" s="39">
        <f t="shared" si="47"/>
        <v>9.2779517911731092E-3</v>
      </c>
    </row>
    <row r="1507" spans="1:5" x14ac:dyDescent="0.35">
      <c r="A1507" s="38">
        <v>43174</v>
      </c>
      <c r="B1507" s="31">
        <v>10360.150390999999</v>
      </c>
      <c r="C1507" s="31">
        <v>1691.369385</v>
      </c>
      <c r="D1507" s="39">
        <f t="shared" si="46"/>
        <v>-0.48746984500852869</v>
      </c>
      <c r="E1507" s="39">
        <f t="shared" si="47"/>
        <v>1.7492723186120596E-2</v>
      </c>
    </row>
    <row r="1508" spans="1:5" x14ac:dyDescent="0.35">
      <c r="A1508" s="38">
        <v>43175</v>
      </c>
      <c r="B1508" s="31">
        <v>10195.150390999999</v>
      </c>
      <c r="C1508" s="31">
        <v>1707.342529</v>
      </c>
      <c r="D1508" s="39">
        <f t="shared" si="46"/>
        <v>-1.5926409730821833</v>
      </c>
      <c r="E1508" s="39">
        <f t="shared" si="47"/>
        <v>9.4439122179097792E-3</v>
      </c>
    </row>
    <row r="1509" spans="1:5" x14ac:dyDescent="0.35">
      <c r="A1509" s="38">
        <v>43178</v>
      </c>
      <c r="B1509" s="31">
        <v>10094.25</v>
      </c>
      <c r="C1509" s="31">
        <v>1669.4125979999999</v>
      </c>
      <c r="D1509" s="39">
        <f t="shared" si="46"/>
        <v>-0.98969006959496486</v>
      </c>
      <c r="E1509" s="39">
        <f t="shared" si="47"/>
        <v>-2.2215771209199535E-2</v>
      </c>
    </row>
    <row r="1510" spans="1:5" x14ac:dyDescent="0.35">
      <c r="A1510" s="38">
        <v>43179</v>
      </c>
      <c r="B1510" s="31">
        <v>10124.349609000001</v>
      </c>
      <c r="C1510" s="31">
        <v>1613.9764399999999</v>
      </c>
      <c r="D1510" s="39">
        <f t="shared" si="46"/>
        <v>0.29818568987295524</v>
      </c>
      <c r="E1510" s="39">
        <f t="shared" si="47"/>
        <v>-3.3206984340727962E-2</v>
      </c>
    </row>
    <row r="1511" spans="1:5" x14ac:dyDescent="0.35">
      <c r="A1511" s="38">
        <v>43180</v>
      </c>
      <c r="B1511" s="31">
        <v>10155.25</v>
      </c>
      <c r="C1511" s="31">
        <v>1639.1479489999999</v>
      </c>
      <c r="D1511" s="39">
        <f t="shared" si="46"/>
        <v>0.30520865234178041</v>
      </c>
      <c r="E1511" s="39">
        <f t="shared" si="47"/>
        <v>1.5595958141743393E-2</v>
      </c>
    </row>
    <row r="1512" spans="1:5" x14ac:dyDescent="0.35">
      <c r="A1512" s="38">
        <v>43181</v>
      </c>
      <c r="B1512" s="31">
        <v>10114.75</v>
      </c>
      <c r="C1512" s="31">
        <v>1685.880249</v>
      </c>
      <c r="D1512" s="39">
        <f t="shared" si="46"/>
        <v>-0.39880849806750207</v>
      </c>
      <c r="E1512" s="39">
        <f t="shared" si="47"/>
        <v>2.8510117118171207E-2</v>
      </c>
    </row>
    <row r="1513" spans="1:5" x14ac:dyDescent="0.35">
      <c r="A1513" s="38">
        <v>43182</v>
      </c>
      <c r="B1513" s="31">
        <v>9998.0498050000006</v>
      </c>
      <c r="C1513" s="31">
        <v>1677.0283199999999</v>
      </c>
      <c r="D1513" s="39">
        <f t="shared" si="46"/>
        <v>-1.1537625250253287</v>
      </c>
      <c r="E1513" s="39">
        <f t="shared" si="47"/>
        <v>-5.2506273830841676E-3</v>
      </c>
    </row>
    <row r="1514" spans="1:5" x14ac:dyDescent="0.35">
      <c r="A1514" s="38">
        <v>43185</v>
      </c>
      <c r="B1514" s="31">
        <v>10130.650390999999</v>
      </c>
      <c r="C1514" s="31">
        <v>1666.841187</v>
      </c>
      <c r="D1514" s="39">
        <f t="shared" si="46"/>
        <v>1.3262645074410955</v>
      </c>
      <c r="E1514" s="39">
        <f t="shared" si="47"/>
        <v>-6.0745145913814408E-3</v>
      </c>
    </row>
    <row r="1515" spans="1:5" x14ac:dyDescent="0.35">
      <c r="A1515" s="38">
        <v>43186</v>
      </c>
      <c r="B1515" s="31">
        <v>10184.150390999999</v>
      </c>
      <c r="C1515" s="31">
        <v>1722.5245359999999</v>
      </c>
      <c r="D1515" s="39">
        <f t="shared" si="46"/>
        <v>0.52810034830072738</v>
      </c>
      <c r="E1515" s="39">
        <f t="shared" si="47"/>
        <v>3.3406511330704179E-2</v>
      </c>
    </row>
    <row r="1516" spans="1:5" x14ac:dyDescent="0.35">
      <c r="A1516" s="38">
        <v>43187</v>
      </c>
      <c r="B1516" s="31">
        <v>10113.700194999999</v>
      </c>
      <c r="C1516" s="31">
        <v>1753.0363769999999</v>
      </c>
      <c r="D1516" s="39">
        <f t="shared" si="46"/>
        <v>-0.69176311518591138</v>
      </c>
      <c r="E1516" s="39">
        <f t="shared" si="47"/>
        <v>1.7713443473411288E-2</v>
      </c>
    </row>
    <row r="1517" spans="1:5" x14ac:dyDescent="0.35">
      <c r="A1517" s="38">
        <v>43192</v>
      </c>
      <c r="B1517" s="31">
        <v>10211.799805000001</v>
      </c>
      <c r="C1517" s="31">
        <v>1748.190186</v>
      </c>
      <c r="D1517" s="39">
        <f t="shared" si="46"/>
        <v>0.96996755004167023</v>
      </c>
      <c r="E1517" s="39">
        <f t="shared" si="47"/>
        <v>-2.7644554691404802E-3</v>
      </c>
    </row>
    <row r="1518" spans="1:5" x14ac:dyDescent="0.35">
      <c r="A1518" s="38">
        <v>43193</v>
      </c>
      <c r="B1518" s="31">
        <v>10245</v>
      </c>
      <c r="C1518" s="31">
        <v>1798.68103</v>
      </c>
      <c r="D1518" s="39">
        <f t="shared" si="46"/>
        <v>0.32511599947096143</v>
      </c>
      <c r="E1518" s="39">
        <f t="shared" si="47"/>
        <v>2.8881779799672165E-2</v>
      </c>
    </row>
    <row r="1519" spans="1:5" x14ac:dyDescent="0.35">
      <c r="A1519" s="38">
        <v>43194</v>
      </c>
      <c r="B1519" s="31">
        <v>10128.400390999999</v>
      </c>
      <c r="C1519" s="31">
        <v>1814.1594239999999</v>
      </c>
      <c r="D1519" s="39">
        <f t="shared" si="46"/>
        <v>-1.1381123377257276</v>
      </c>
      <c r="E1519" s="39">
        <f t="shared" si="47"/>
        <v>8.6054134901283642E-3</v>
      </c>
    </row>
    <row r="1520" spans="1:5" x14ac:dyDescent="0.35">
      <c r="A1520" s="38">
        <v>43195</v>
      </c>
      <c r="B1520" s="31">
        <v>10325.150390999999</v>
      </c>
      <c r="C1520" s="31">
        <v>1829.934937</v>
      </c>
      <c r="D1520" s="39">
        <f t="shared" si="46"/>
        <v>1.9425574859267036</v>
      </c>
      <c r="E1520" s="39">
        <f t="shared" si="47"/>
        <v>8.6957699479447998E-3</v>
      </c>
    </row>
    <row r="1521" spans="1:5" x14ac:dyDescent="0.35">
      <c r="A1521" s="38">
        <v>43196</v>
      </c>
      <c r="B1521" s="31">
        <v>10331.599609000001</v>
      </c>
      <c r="C1521" s="31">
        <v>1894.61853</v>
      </c>
      <c r="D1521" s="39">
        <f t="shared" si="46"/>
        <v>6.2461250013588938E-2</v>
      </c>
      <c r="E1521" s="39">
        <f t="shared" si="47"/>
        <v>3.5347482411610995E-2</v>
      </c>
    </row>
    <row r="1522" spans="1:5" x14ac:dyDescent="0.35">
      <c r="A1522" s="38">
        <v>43199</v>
      </c>
      <c r="B1522" s="31">
        <v>10379.349609000001</v>
      </c>
      <c r="C1522" s="31">
        <v>1916.377563</v>
      </c>
      <c r="D1522" s="39">
        <f t="shared" si="46"/>
        <v>0.46217431769620942</v>
      </c>
      <c r="E1522" s="39">
        <f t="shared" si="47"/>
        <v>1.1484651213666767E-2</v>
      </c>
    </row>
    <row r="1523" spans="1:5" x14ac:dyDescent="0.35">
      <c r="A1523" s="38">
        <v>43200</v>
      </c>
      <c r="B1523" s="31">
        <v>10402.25</v>
      </c>
      <c r="C1523" s="31">
        <v>1922.9548339999999</v>
      </c>
      <c r="D1523" s="39">
        <f t="shared" si="46"/>
        <v>0.22063416170259978</v>
      </c>
      <c r="E1523" s="39">
        <f t="shared" si="47"/>
        <v>3.43213734442991E-3</v>
      </c>
    </row>
    <row r="1524" spans="1:5" x14ac:dyDescent="0.35">
      <c r="A1524" s="38">
        <v>43201</v>
      </c>
      <c r="B1524" s="31">
        <v>10417.150390999999</v>
      </c>
      <c r="C1524" s="31">
        <v>1904.9542240000001</v>
      </c>
      <c r="D1524" s="39">
        <f t="shared" si="46"/>
        <v>0.14324200052872424</v>
      </c>
      <c r="E1524" s="39">
        <f t="shared" si="47"/>
        <v>-9.3609114898222431E-3</v>
      </c>
    </row>
    <row r="1525" spans="1:5" x14ac:dyDescent="0.35">
      <c r="A1525" s="38">
        <v>43202</v>
      </c>
      <c r="B1525" s="31">
        <v>10458.650390999999</v>
      </c>
      <c r="C1525" s="31">
        <v>1903.5694579999999</v>
      </c>
      <c r="D1525" s="39">
        <f t="shared" si="46"/>
        <v>0.39838150014474533</v>
      </c>
      <c r="E1525" s="39">
        <f t="shared" si="47"/>
        <v>-7.2692875374842961E-4</v>
      </c>
    </row>
    <row r="1526" spans="1:5" x14ac:dyDescent="0.35">
      <c r="A1526" s="38">
        <v>43203</v>
      </c>
      <c r="B1526" s="31">
        <v>10480.599609000001</v>
      </c>
      <c r="C1526" s="31">
        <v>1908.218018</v>
      </c>
      <c r="D1526" s="39">
        <f t="shared" si="46"/>
        <v>0.20986663842296099</v>
      </c>
      <c r="E1526" s="39">
        <f t="shared" si="47"/>
        <v>2.4420227906388741E-3</v>
      </c>
    </row>
    <row r="1527" spans="1:5" x14ac:dyDescent="0.35">
      <c r="A1527" s="38">
        <v>43206</v>
      </c>
      <c r="B1527" s="31">
        <v>10528.349609000001</v>
      </c>
      <c r="C1527" s="31">
        <v>1893.3823239999999</v>
      </c>
      <c r="D1527" s="39">
        <f t="shared" si="46"/>
        <v>0.45560370380904219</v>
      </c>
      <c r="E1527" s="39">
        <f t="shared" si="47"/>
        <v>-7.7746325944188328E-3</v>
      </c>
    </row>
    <row r="1528" spans="1:5" x14ac:dyDescent="0.35">
      <c r="A1528" s="38">
        <v>43207</v>
      </c>
      <c r="B1528" s="31">
        <v>10548.700194999999</v>
      </c>
      <c r="C1528" s="31">
        <v>1922.015259</v>
      </c>
      <c r="D1528" s="39">
        <f t="shared" si="46"/>
        <v>0.19329322026504767</v>
      </c>
      <c r="E1528" s="39">
        <f t="shared" si="47"/>
        <v>1.5122637745719279E-2</v>
      </c>
    </row>
    <row r="1529" spans="1:5" x14ac:dyDescent="0.35">
      <c r="A1529" s="38">
        <v>43208</v>
      </c>
      <c r="B1529" s="31">
        <v>10526.200194999999</v>
      </c>
      <c r="C1529" s="31">
        <v>1913.8557129999999</v>
      </c>
      <c r="D1529" s="39">
        <f t="shared" si="46"/>
        <v>-0.2132964212089829</v>
      </c>
      <c r="E1529" s="39">
        <f t="shared" si="47"/>
        <v>-4.2453076071026609E-3</v>
      </c>
    </row>
    <row r="1530" spans="1:5" x14ac:dyDescent="0.35">
      <c r="A1530" s="38">
        <v>43209</v>
      </c>
      <c r="B1530" s="31">
        <v>10565.299805000001</v>
      </c>
      <c r="C1530" s="31">
        <v>1905.7454829999999</v>
      </c>
      <c r="D1530" s="39">
        <f t="shared" si="46"/>
        <v>0.37145037407300729</v>
      </c>
      <c r="E1530" s="39">
        <f t="shared" si="47"/>
        <v>-4.2376392038912299E-3</v>
      </c>
    </row>
    <row r="1531" spans="1:5" x14ac:dyDescent="0.35">
      <c r="A1531" s="38">
        <v>43210</v>
      </c>
      <c r="B1531" s="31">
        <v>10564.049805000001</v>
      </c>
      <c r="C1531" s="31">
        <v>1892.34375</v>
      </c>
      <c r="D1531" s="39">
        <f t="shared" si="46"/>
        <v>-1.1831183431334725E-2</v>
      </c>
      <c r="E1531" s="39">
        <f t="shared" si="47"/>
        <v>-7.0322785070454884E-3</v>
      </c>
    </row>
    <row r="1532" spans="1:5" x14ac:dyDescent="0.35">
      <c r="A1532" s="38">
        <v>43213</v>
      </c>
      <c r="B1532" s="31">
        <v>10584.700194999999</v>
      </c>
      <c r="C1532" s="31">
        <v>1859.804077</v>
      </c>
      <c r="D1532" s="39">
        <f t="shared" si="46"/>
        <v>0.19547796897194653</v>
      </c>
      <c r="E1532" s="39">
        <f t="shared" si="47"/>
        <v>-1.7195434497564194E-2</v>
      </c>
    </row>
    <row r="1533" spans="1:5" x14ac:dyDescent="0.35">
      <c r="A1533" s="38">
        <v>43214</v>
      </c>
      <c r="B1533" s="31">
        <v>10614.349609000001</v>
      </c>
      <c r="C1533" s="31">
        <v>1878.5466309999999</v>
      </c>
      <c r="D1533" s="39">
        <f t="shared" si="46"/>
        <v>0.28011576571632263</v>
      </c>
      <c r="E1533" s="39">
        <f t="shared" si="47"/>
        <v>1.0077703469837015E-2</v>
      </c>
    </row>
    <row r="1534" spans="1:5" x14ac:dyDescent="0.35">
      <c r="A1534" s="38">
        <v>43215</v>
      </c>
      <c r="B1534" s="31">
        <v>10570.549805000001</v>
      </c>
      <c r="C1534" s="31">
        <v>1896.794678</v>
      </c>
      <c r="D1534" s="39">
        <f t="shared" si="46"/>
        <v>-0.41264708261410549</v>
      </c>
      <c r="E1534" s="39">
        <f t="shared" si="47"/>
        <v>9.713917503493711E-3</v>
      </c>
    </row>
    <row r="1535" spans="1:5" x14ac:dyDescent="0.35">
      <c r="A1535" s="38">
        <v>43216</v>
      </c>
      <c r="B1535" s="31">
        <v>10617.799805000001</v>
      </c>
      <c r="C1535" s="31">
        <v>1879.0410159999999</v>
      </c>
      <c r="D1535" s="39">
        <f t="shared" si="46"/>
        <v>0.44699661674788349</v>
      </c>
      <c r="E1535" s="39">
        <f t="shared" si="47"/>
        <v>-9.3598227609536112E-3</v>
      </c>
    </row>
    <row r="1536" spans="1:5" x14ac:dyDescent="0.35">
      <c r="A1536" s="38">
        <v>43217</v>
      </c>
      <c r="B1536" s="31">
        <v>10692.299805000001</v>
      </c>
      <c r="C1536" s="31">
        <v>1871.3759769999999</v>
      </c>
      <c r="D1536" s="39">
        <f t="shared" si="46"/>
        <v>0.70165195584981177</v>
      </c>
      <c r="E1536" s="39">
        <f t="shared" si="47"/>
        <v>-4.0792292103963203E-3</v>
      </c>
    </row>
    <row r="1537" spans="1:5" x14ac:dyDescent="0.35">
      <c r="A1537" s="38">
        <v>43220</v>
      </c>
      <c r="B1537" s="31">
        <v>10739.349609000001</v>
      </c>
      <c r="C1537" s="31">
        <v>1880.326904</v>
      </c>
      <c r="D1537" s="39">
        <f t="shared" si="46"/>
        <v>0.44003446272614333</v>
      </c>
      <c r="E1537" s="39">
        <f t="shared" si="47"/>
        <v>4.7830725145618846E-3</v>
      </c>
    </row>
    <row r="1538" spans="1:5" x14ac:dyDescent="0.35">
      <c r="A1538" s="38">
        <v>43222</v>
      </c>
      <c r="B1538" s="31">
        <v>10718.049805000001</v>
      </c>
      <c r="C1538" s="31">
        <v>1886.8050539999999</v>
      </c>
      <c r="D1538" s="39">
        <f t="shared" si="46"/>
        <v>-0.19833420808044225</v>
      </c>
      <c r="E1538" s="39">
        <f t="shared" si="47"/>
        <v>3.44522539470079E-3</v>
      </c>
    </row>
    <row r="1539" spans="1:5" x14ac:dyDescent="0.35">
      <c r="A1539" s="38">
        <v>43223</v>
      </c>
      <c r="B1539" s="31">
        <v>10679.650390999999</v>
      </c>
      <c r="C1539" s="31">
        <v>1884.2335210000001</v>
      </c>
      <c r="D1539" s="39">
        <f t="shared" si="46"/>
        <v>-0.35826866546270297</v>
      </c>
      <c r="E1539" s="39">
        <f t="shared" si="47"/>
        <v>-1.3629033876860802E-3</v>
      </c>
    </row>
    <row r="1540" spans="1:5" x14ac:dyDescent="0.35">
      <c r="A1540" s="38">
        <v>43224</v>
      </c>
      <c r="B1540" s="31">
        <v>10618.25</v>
      </c>
      <c r="C1540" s="31">
        <v>1853.7711179999999</v>
      </c>
      <c r="D1540" s="39">
        <f t="shared" ref="D1540:D1603" si="48">((B1540-B1539)/B1539)*100</f>
        <v>-0.574928848342665</v>
      </c>
      <c r="E1540" s="39">
        <f t="shared" ref="E1540:E1603" si="49">((C1540-C1539)/C1539)</f>
        <v>-1.6166999822735995E-2</v>
      </c>
    </row>
    <row r="1541" spans="1:5" x14ac:dyDescent="0.35">
      <c r="A1541" s="38">
        <v>43227</v>
      </c>
      <c r="B1541" s="31">
        <v>10715.5</v>
      </c>
      <c r="C1541" s="31">
        <v>1837.05603</v>
      </c>
      <c r="D1541" s="39">
        <f t="shared" si="48"/>
        <v>0.91587596826219009</v>
      </c>
      <c r="E1541" s="39">
        <f t="shared" si="49"/>
        <v>-9.0168024723750843E-3</v>
      </c>
    </row>
    <row r="1542" spans="1:5" x14ac:dyDescent="0.35">
      <c r="A1542" s="38">
        <v>43228</v>
      </c>
      <c r="B1542" s="31">
        <v>10717.799805000001</v>
      </c>
      <c r="C1542" s="31">
        <v>1874.6892089999999</v>
      </c>
      <c r="D1542" s="39">
        <f t="shared" si="48"/>
        <v>2.1462414259722461E-2</v>
      </c>
      <c r="E1542" s="39">
        <f t="shared" si="49"/>
        <v>2.0485591285966345E-2</v>
      </c>
    </row>
    <row r="1543" spans="1:5" x14ac:dyDescent="0.35">
      <c r="A1543" s="38">
        <v>43229</v>
      </c>
      <c r="B1543" s="31">
        <v>10741.700194999999</v>
      </c>
      <c r="C1543" s="31">
        <v>1847.935669</v>
      </c>
      <c r="D1543" s="39">
        <f t="shared" si="48"/>
        <v>0.22299716765421407</v>
      </c>
      <c r="E1543" s="39">
        <f t="shared" si="49"/>
        <v>-1.4270920145889597E-2</v>
      </c>
    </row>
    <row r="1544" spans="1:5" x14ac:dyDescent="0.35">
      <c r="A1544" s="38">
        <v>43230</v>
      </c>
      <c r="B1544" s="31">
        <v>10716.549805000001</v>
      </c>
      <c r="C1544" s="31">
        <v>1828.846802</v>
      </c>
      <c r="D1544" s="39">
        <f t="shared" si="48"/>
        <v>-0.23413788826191381</v>
      </c>
      <c r="E1544" s="39">
        <f t="shared" si="49"/>
        <v>-1.0329833078188144E-2</v>
      </c>
    </row>
    <row r="1545" spans="1:5" x14ac:dyDescent="0.35">
      <c r="A1545" s="38">
        <v>43231</v>
      </c>
      <c r="B1545" s="31">
        <v>10806.5</v>
      </c>
      <c r="C1545" s="31">
        <v>1817.2751459999999</v>
      </c>
      <c r="D1545" s="39">
        <f t="shared" si="48"/>
        <v>0.83935778433121777</v>
      </c>
      <c r="E1545" s="39">
        <f t="shared" si="49"/>
        <v>-6.3272965167697386E-3</v>
      </c>
    </row>
    <row r="1546" spans="1:5" x14ac:dyDescent="0.35">
      <c r="A1546" s="38">
        <v>43234</v>
      </c>
      <c r="B1546" s="31">
        <v>10806.599609000001</v>
      </c>
      <c r="C1546" s="31">
        <v>1841.1110839999999</v>
      </c>
      <c r="D1546" s="39">
        <f t="shared" si="48"/>
        <v>9.2175079813799606E-4</v>
      </c>
      <c r="E1546" s="39">
        <f t="shared" si="49"/>
        <v>1.3116306604679632E-2</v>
      </c>
    </row>
    <row r="1547" spans="1:5" x14ac:dyDescent="0.35">
      <c r="A1547" s="38">
        <v>43235</v>
      </c>
      <c r="B1547" s="31">
        <v>10801.849609000001</v>
      </c>
      <c r="C1547" s="31">
        <v>1844.0782469999999</v>
      </c>
      <c r="D1547" s="39">
        <f t="shared" si="48"/>
        <v>-4.3954621914964666E-2</v>
      </c>
      <c r="E1547" s="39">
        <f t="shared" si="49"/>
        <v>1.6116154129894034E-3</v>
      </c>
    </row>
    <row r="1548" spans="1:5" x14ac:dyDescent="0.35">
      <c r="A1548" s="38">
        <v>43236</v>
      </c>
      <c r="B1548" s="31">
        <v>10741.099609000001</v>
      </c>
      <c r="C1548" s="31">
        <v>1881.1180420000001</v>
      </c>
      <c r="D1548" s="39">
        <f t="shared" si="48"/>
        <v>-0.56240368269322749</v>
      </c>
      <c r="E1548" s="39">
        <f t="shared" si="49"/>
        <v>2.0085804417604054E-2</v>
      </c>
    </row>
    <row r="1549" spans="1:5" x14ac:dyDescent="0.35">
      <c r="A1549" s="38">
        <v>43237</v>
      </c>
      <c r="B1549" s="31">
        <v>10682.700194999999</v>
      </c>
      <c r="C1549" s="31">
        <v>1898.9210210000001</v>
      </c>
      <c r="D1549" s="39">
        <f t="shared" si="48"/>
        <v>-0.54370051601670544</v>
      </c>
      <c r="E1549" s="39">
        <f t="shared" si="49"/>
        <v>9.4640413852349042E-3</v>
      </c>
    </row>
    <row r="1550" spans="1:5" x14ac:dyDescent="0.35">
      <c r="A1550" s="38">
        <v>43238</v>
      </c>
      <c r="B1550" s="31">
        <v>10596.400390999999</v>
      </c>
      <c r="C1550" s="31">
        <v>2043.865967</v>
      </c>
      <c r="D1550" s="39">
        <f t="shared" si="48"/>
        <v>-0.80784635368118396</v>
      </c>
      <c r="E1550" s="39">
        <f t="shared" si="49"/>
        <v>7.6330160336878922E-2</v>
      </c>
    </row>
    <row r="1551" spans="1:5" x14ac:dyDescent="0.35">
      <c r="A1551" s="38">
        <v>43241</v>
      </c>
      <c r="B1551" s="31">
        <v>10516.700194999999</v>
      </c>
      <c r="C1551" s="31">
        <v>2126.1049800000001</v>
      </c>
      <c r="D1551" s="39">
        <f t="shared" si="48"/>
        <v>-0.75214405891733527</v>
      </c>
      <c r="E1551" s="39">
        <f t="shared" si="49"/>
        <v>4.0236989278074377E-2</v>
      </c>
    </row>
    <row r="1552" spans="1:5" x14ac:dyDescent="0.35">
      <c r="A1552" s="38">
        <v>43242</v>
      </c>
      <c r="B1552" s="31">
        <v>10536.700194999999</v>
      </c>
      <c r="C1552" s="31">
        <v>2082.3891600000002</v>
      </c>
      <c r="D1552" s="39">
        <f t="shared" si="48"/>
        <v>0.19017372017040751</v>
      </c>
      <c r="E1552" s="39">
        <f t="shared" si="49"/>
        <v>-2.056145882316681E-2</v>
      </c>
    </row>
    <row r="1553" spans="1:5" x14ac:dyDescent="0.35">
      <c r="A1553" s="38">
        <v>43243</v>
      </c>
      <c r="B1553" s="31">
        <v>10430.349609000001</v>
      </c>
      <c r="C1553" s="31">
        <v>2125.7585450000001</v>
      </c>
      <c r="D1553" s="39">
        <f t="shared" si="48"/>
        <v>-1.0093348394829096</v>
      </c>
      <c r="E1553" s="39">
        <f t="shared" si="49"/>
        <v>2.0826743546820979E-2</v>
      </c>
    </row>
    <row r="1554" spans="1:5" x14ac:dyDescent="0.35">
      <c r="A1554" s="38">
        <v>43244</v>
      </c>
      <c r="B1554" s="31">
        <v>10513.849609000001</v>
      </c>
      <c r="C1554" s="31">
        <v>2055.6352539999998</v>
      </c>
      <c r="D1554" s="39">
        <f t="shared" si="48"/>
        <v>0.80054842963222084</v>
      </c>
      <c r="E1554" s="39">
        <f t="shared" si="49"/>
        <v>-3.29874204974678E-2</v>
      </c>
    </row>
    <row r="1555" spans="1:5" x14ac:dyDescent="0.35">
      <c r="A1555" s="38">
        <v>43245</v>
      </c>
      <c r="B1555" s="31">
        <v>10605.150390999999</v>
      </c>
      <c r="C1555" s="31">
        <v>2071.8063959999999</v>
      </c>
      <c r="D1555" s="39">
        <f t="shared" si="48"/>
        <v>0.86838584719571899</v>
      </c>
      <c r="E1555" s="39">
        <f t="shared" si="49"/>
        <v>7.8667370432245701E-3</v>
      </c>
    </row>
    <row r="1556" spans="1:5" x14ac:dyDescent="0.35">
      <c r="A1556" s="38">
        <v>43248</v>
      </c>
      <c r="B1556" s="31">
        <v>10688.650390999999</v>
      </c>
      <c r="C1556" s="31">
        <v>2092.8239749999998</v>
      </c>
      <c r="D1556" s="39">
        <f t="shared" si="48"/>
        <v>0.78735328516285641</v>
      </c>
      <c r="E1556" s="39">
        <f t="shared" si="49"/>
        <v>1.0144567098826468E-2</v>
      </c>
    </row>
    <row r="1557" spans="1:5" x14ac:dyDescent="0.35">
      <c r="A1557" s="38">
        <v>43249</v>
      </c>
      <c r="B1557" s="31">
        <v>10633.299805000001</v>
      </c>
      <c r="C1557" s="31">
        <v>2072.0041500000002</v>
      </c>
      <c r="D1557" s="39">
        <f t="shared" si="48"/>
        <v>-0.51784447966045055</v>
      </c>
      <c r="E1557" s="39">
        <f t="shared" si="49"/>
        <v>-9.9481969093934836E-3</v>
      </c>
    </row>
    <row r="1558" spans="1:5" x14ac:dyDescent="0.35">
      <c r="A1558" s="38">
        <v>43250</v>
      </c>
      <c r="B1558" s="31">
        <v>10614.349609000001</v>
      </c>
      <c r="C1558" s="31">
        <v>2054.3496089999999</v>
      </c>
      <c r="D1558" s="39">
        <f t="shared" si="48"/>
        <v>-0.17821557134210583</v>
      </c>
      <c r="E1558" s="39">
        <f t="shared" si="49"/>
        <v>-8.5205143049546187E-3</v>
      </c>
    </row>
    <row r="1559" spans="1:5" x14ac:dyDescent="0.35">
      <c r="A1559" s="38">
        <v>43251</v>
      </c>
      <c r="B1559" s="31">
        <v>10736.150390999999</v>
      </c>
      <c r="C1559" s="31">
        <v>2095.4445799999999</v>
      </c>
      <c r="D1559" s="39">
        <f t="shared" si="48"/>
        <v>1.1475105539836608</v>
      </c>
      <c r="E1559" s="39">
        <f t="shared" si="49"/>
        <v>2.0003883866682202E-2</v>
      </c>
    </row>
    <row r="1560" spans="1:5" x14ac:dyDescent="0.35">
      <c r="A1560" s="38">
        <v>43252</v>
      </c>
      <c r="B1560" s="31">
        <v>10696.200194999999</v>
      </c>
      <c r="C1560" s="31">
        <v>2086.7902829999998</v>
      </c>
      <c r="D1560" s="39">
        <f t="shared" si="48"/>
        <v>-0.37210913171903404</v>
      </c>
      <c r="E1560" s="39">
        <f t="shared" si="49"/>
        <v>-4.1300529169805309E-3</v>
      </c>
    </row>
    <row r="1561" spans="1:5" x14ac:dyDescent="0.35">
      <c r="A1561" s="38">
        <v>43255</v>
      </c>
      <c r="B1561" s="31">
        <v>10628.5</v>
      </c>
      <c r="C1561" s="31">
        <v>2054.64624</v>
      </c>
      <c r="D1561" s="39">
        <f t="shared" si="48"/>
        <v>-0.63293687258813913</v>
      </c>
      <c r="E1561" s="39">
        <f t="shared" si="49"/>
        <v>-1.5403580926104872E-2</v>
      </c>
    </row>
    <row r="1562" spans="1:5" x14ac:dyDescent="0.35">
      <c r="A1562" s="38">
        <v>43256</v>
      </c>
      <c r="B1562" s="31">
        <v>10593.150390999999</v>
      </c>
      <c r="C1562" s="31">
        <v>2040.255615</v>
      </c>
      <c r="D1562" s="39">
        <f t="shared" si="48"/>
        <v>-0.33259264242367959</v>
      </c>
      <c r="E1562" s="39">
        <f t="shared" si="49"/>
        <v>-7.0039429269342247E-3</v>
      </c>
    </row>
    <row r="1563" spans="1:5" x14ac:dyDescent="0.35">
      <c r="A1563" s="38">
        <v>43257</v>
      </c>
      <c r="B1563" s="31">
        <v>10684.650390999999</v>
      </c>
      <c r="C1563" s="31">
        <v>2077.592529</v>
      </c>
      <c r="D1563" s="39">
        <f t="shared" si="48"/>
        <v>0.86376570352233384</v>
      </c>
      <c r="E1563" s="39">
        <f t="shared" si="49"/>
        <v>1.8300115792108714E-2</v>
      </c>
    </row>
    <row r="1564" spans="1:5" x14ac:dyDescent="0.35">
      <c r="A1564" s="38">
        <v>43258</v>
      </c>
      <c r="B1564" s="31">
        <v>10768.349609000001</v>
      </c>
      <c r="C1564" s="31">
        <v>2136.9846189999998</v>
      </c>
      <c r="D1564" s="39">
        <f t="shared" si="48"/>
        <v>0.78335944497073973</v>
      </c>
      <c r="E1564" s="39">
        <f t="shared" si="49"/>
        <v>2.8586977076100098E-2</v>
      </c>
    </row>
    <row r="1565" spans="1:5" x14ac:dyDescent="0.35">
      <c r="A1565" s="38">
        <v>43259</v>
      </c>
      <c r="B1565" s="31">
        <v>10767.650390999999</v>
      </c>
      <c r="C1565" s="31">
        <v>2145.688232</v>
      </c>
      <c r="D1565" s="39">
        <f t="shared" si="48"/>
        <v>-6.4932698639090505E-3</v>
      </c>
      <c r="E1565" s="39">
        <f t="shared" si="49"/>
        <v>4.0728477512734654E-3</v>
      </c>
    </row>
    <row r="1566" spans="1:5" x14ac:dyDescent="0.35">
      <c r="A1566" s="38">
        <v>43262</v>
      </c>
      <c r="B1566" s="31">
        <v>10786.950194999999</v>
      </c>
      <c r="C1566" s="31">
        <v>2162.8977049999999</v>
      </c>
      <c r="D1566" s="39">
        <f t="shared" si="48"/>
        <v>0.17923876889736048</v>
      </c>
      <c r="E1566" s="39">
        <f t="shared" si="49"/>
        <v>8.0204909284322754E-3</v>
      </c>
    </row>
    <row r="1567" spans="1:5" x14ac:dyDescent="0.35">
      <c r="A1567" s="38">
        <v>43263</v>
      </c>
      <c r="B1567" s="31">
        <v>10842.849609000001</v>
      </c>
      <c r="C1567" s="31">
        <v>2225.6528320000002</v>
      </c>
      <c r="D1567" s="39">
        <f t="shared" si="48"/>
        <v>0.51821333175258388</v>
      </c>
      <c r="E1567" s="39">
        <f t="shared" si="49"/>
        <v>2.9014375878678163E-2</v>
      </c>
    </row>
    <row r="1568" spans="1:5" x14ac:dyDescent="0.35">
      <c r="A1568" s="38">
        <v>43264</v>
      </c>
      <c r="B1568" s="31">
        <v>10856.700194999999</v>
      </c>
      <c r="C1568" s="31">
        <v>2236.4826659999999</v>
      </c>
      <c r="D1568" s="39">
        <f t="shared" si="48"/>
        <v>0.12773935357825228</v>
      </c>
      <c r="E1568" s="39">
        <f t="shared" si="49"/>
        <v>4.8659134274179842E-3</v>
      </c>
    </row>
    <row r="1569" spans="1:5" x14ac:dyDescent="0.35">
      <c r="A1569" s="38">
        <v>43265</v>
      </c>
      <c r="B1569" s="31">
        <v>10808.049805000001</v>
      </c>
      <c r="C1569" s="31">
        <v>2206.6135250000002</v>
      </c>
      <c r="D1569" s="39">
        <f t="shared" si="48"/>
        <v>-0.4481139676529392</v>
      </c>
      <c r="E1569" s="39">
        <f t="shared" si="49"/>
        <v>-1.3355409122585024E-2</v>
      </c>
    </row>
    <row r="1570" spans="1:5" x14ac:dyDescent="0.35">
      <c r="A1570" s="38">
        <v>43266</v>
      </c>
      <c r="B1570" s="31">
        <v>10817.700194999999</v>
      </c>
      <c r="C1570" s="31">
        <v>2218.6801759999998</v>
      </c>
      <c r="D1570" s="39">
        <f t="shared" si="48"/>
        <v>8.9288911266252977E-2</v>
      </c>
      <c r="E1570" s="39">
        <f t="shared" si="49"/>
        <v>5.4684025377754525E-3</v>
      </c>
    </row>
    <row r="1571" spans="1:5" x14ac:dyDescent="0.35">
      <c r="A1571" s="38">
        <v>43269</v>
      </c>
      <c r="B1571" s="31">
        <v>10799.849609000001</v>
      </c>
      <c r="C1571" s="31">
        <v>2258.588135</v>
      </c>
      <c r="D1571" s="39">
        <f t="shared" si="48"/>
        <v>-0.16501276314025876</v>
      </c>
      <c r="E1571" s="39">
        <f t="shared" si="49"/>
        <v>1.7987251804786542E-2</v>
      </c>
    </row>
    <row r="1572" spans="1:5" x14ac:dyDescent="0.35">
      <c r="A1572" s="38">
        <v>43270</v>
      </c>
      <c r="B1572" s="31">
        <v>10710.450194999999</v>
      </c>
      <c r="C1572" s="31">
        <v>2218.5808109999998</v>
      </c>
      <c r="D1572" s="39">
        <f t="shared" si="48"/>
        <v>-0.82778387881902349</v>
      </c>
      <c r="E1572" s="39">
        <f t="shared" si="49"/>
        <v>-1.7713421663751082E-2</v>
      </c>
    </row>
    <row r="1573" spans="1:5" x14ac:dyDescent="0.35">
      <c r="A1573" s="38">
        <v>43271</v>
      </c>
      <c r="B1573" s="31">
        <v>10772.049805000001</v>
      </c>
      <c r="C1573" s="31">
        <v>2245.7304690000001</v>
      </c>
      <c r="D1573" s="39">
        <f t="shared" si="48"/>
        <v>0.57513558140401888</v>
      </c>
      <c r="E1573" s="39">
        <f t="shared" si="49"/>
        <v>1.2237398730480714E-2</v>
      </c>
    </row>
    <row r="1574" spans="1:5" x14ac:dyDescent="0.35">
      <c r="A1574" s="38">
        <v>43272</v>
      </c>
      <c r="B1574" s="31">
        <v>10741.099609000001</v>
      </c>
      <c r="C1574" s="31">
        <v>2242.961182</v>
      </c>
      <c r="D1574" s="39">
        <f t="shared" si="48"/>
        <v>-0.28731946621369875</v>
      </c>
      <c r="E1574" s="39">
        <f t="shared" si="49"/>
        <v>-1.2331341798257787E-3</v>
      </c>
    </row>
    <row r="1575" spans="1:5" x14ac:dyDescent="0.35">
      <c r="A1575" s="38">
        <v>43273</v>
      </c>
      <c r="B1575" s="31">
        <v>10821.849609000001</v>
      </c>
      <c r="C1575" s="31">
        <v>2232.724365</v>
      </c>
      <c r="D1575" s="39">
        <f t="shared" si="48"/>
        <v>0.75178522627552324</v>
      </c>
      <c r="E1575" s="39">
        <f t="shared" si="49"/>
        <v>-4.5639742150472822E-3</v>
      </c>
    </row>
    <row r="1576" spans="1:5" x14ac:dyDescent="0.35">
      <c r="A1576" s="38">
        <v>43276</v>
      </c>
      <c r="B1576" s="31">
        <v>10762.450194999999</v>
      </c>
      <c r="C1576" s="31">
        <v>2310.4636230000001</v>
      </c>
      <c r="D1576" s="39">
        <f t="shared" si="48"/>
        <v>-0.54888412005468801</v>
      </c>
      <c r="E1576" s="39">
        <f t="shared" si="49"/>
        <v>3.4818116924164109E-2</v>
      </c>
    </row>
    <row r="1577" spans="1:5" x14ac:dyDescent="0.35">
      <c r="A1577" s="38">
        <v>43277</v>
      </c>
      <c r="B1577" s="31">
        <v>10769.150390999999</v>
      </c>
      <c r="C1577" s="31">
        <v>2364.4160160000001</v>
      </c>
      <c r="D1577" s="39">
        <f t="shared" si="48"/>
        <v>6.2255303193993354E-2</v>
      </c>
      <c r="E1577" s="39">
        <f t="shared" si="49"/>
        <v>2.3351327613609446E-2</v>
      </c>
    </row>
    <row r="1578" spans="1:5" x14ac:dyDescent="0.35">
      <c r="A1578" s="38">
        <v>43278</v>
      </c>
      <c r="B1578" s="31">
        <v>10671.400390999999</v>
      </c>
      <c r="C1578" s="31">
        <v>2341.4204100000002</v>
      </c>
      <c r="D1578" s="39">
        <f t="shared" si="48"/>
        <v>-0.90768534611320595</v>
      </c>
      <c r="E1578" s="39">
        <f t="shared" si="49"/>
        <v>-9.7257021794763341E-3</v>
      </c>
    </row>
    <row r="1579" spans="1:5" x14ac:dyDescent="0.35">
      <c r="A1579" s="38">
        <v>43279</v>
      </c>
      <c r="B1579" s="31">
        <v>10589.099609000001</v>
      </c>
      <c r="C1579" s="31">
        <v>2309.9194339999999</v>
      </c>
      <c r="D1579" s="39">
        <f t="shared" si="48"/>
        <v>-0.77122757074515658</v>
      </c>
      <c r="E1579" s="39">
        <f t="shared" si="49"/>
        <v>-1.3453788933188748E-2</v>
      </c>
    </row>
    <row r="1580" spans="1:5" x14ac:dyDescent="0.35">
      <c r="A1580" s="38">
        <v>43280</v>
      </c>
      <c r="B1580" s="31">
        <v>10714.299805000001</v>
      </c>
      <c r="C1580" s="31">
        <v>2249.7854000000002</v>
      </c>
      <c r="D1580" s="39">
        <f t="shared" si="48"/>
        <v>1.1823497806516834</v>
      </c>
      <c r="E1580" s="39">
        <f t="shared" si="49"/>
        <v>-2.6032957303566157E-2</v>
      </c>
    </row>
    <row r="1581" spans="1:5" x14ac:dyDescent="0.35">
      <c r="A1581" s="38">
        <v>43283</v>
      </c>
      <c r="B1581" s="31">
        <v>10657.299805000001</v>
      </c>
      <c r="C1581" s="31">
        <v>2271.1982419999999</v>
      </c>
      <c r="D1581" s="39">
        <f t="shared" si="48"/>
        <v>-0.53199930034998677</v>
      </c>
      <c r="E1581" s="39">
        <f t="shared" si="49"/>
        <v>9.5177264462644861E-3</v>
      </c>
    </row>
    <row r="1582" spans="1:5" x14ac:dyDescent="0.35">
      <c r="A1582" s="38">
        <v>43284</v>
      </c>
      <c r="B1582" s="31">
        <v>10699.900390999999</v>
      </c>
      <c r="C1582" s="31">
        <v>2274.3635250000002</v>
      </c>
      <c r="D1582" s="39">
        <f t="shared" si="48"/>
        <v>0.39973151529444706</v>
      </c>
      <c r="E1582" s="39">
        <f t="shared" si="49"/>
        <v>1.3936621389830542E-3</v>
      </c>
    </row>
    <row r="1583" spans="1:5" x14ac:dyDescent="0.35">
      <c r="A1583" s="38">
        <v>43285</v>
      </c>
      <c r="B1583" s="31">
        <v>10769.900390999999</v>
      </c>
      <c r="C1583" s="31">
        <v>2295.6772460000002</v>
      </c>
      <c r="D1583" s="39">
        <f t="shared" si="48"/>
        <v>0.65421169769841092</v>
      </c>
      <c r="E1583" s="39">
        <f t="shared" si="49"/>
        <v>9.3712903701267305E-3</v>
      </c>
    </row>
    <row r="1584" spans="1:5" x14ac:dyDescent="0.35">
      <c r="A1584" s="38">
        <v>43286</v>
      </c>
      <c r="B1584" s="31">
        <v>10749.75</v>
      </c>
      <c r="C1584" s="31">
        <v>2305.8642580000001</v>
      </c>
      <c r="D1584" s="39">
        <f t="shared" si="48"/>
        <v>-0.18709913990326354</v>
      </c>
      <c r="E1584" s="39">
        <f t="shared" si="49"/>
        <v>4.4374757025404023E-3</v>
      </c>
    </row>
    <row r="1585" spans="1:5" x14ac:dyDescent="0.35">
      <c r="A1585" s="38">
        <v>43287</v>
      </c>
      <c r="B1585" s="31">
        <v>10772.650390999999</v>
      </c>
      <c r="C1585" s="31">
        <v>2308.5888669999999</v>
      </c>
      <c r="D1585" s="39">
        <f t="shared" si="48"/>
        <v>0.21303184725225441</v>
      </c>
      <c r="E1585" s="39">
        <f t="shared" si="49"/>
        <v>1.1815999101191987E-3</v>
      </c>
    </row>
    <row r="1586" spans="1:5" x14ac:dyDescent="0.35">
      <c r="A1586" s="38">
        <v>43290</v>
      </c>
      <c r="B1586" s="31">
        <v>10852.900390999999</v>
      </c>
      <c r="C1586" s="31">
        <v>2323.9948730000001</v>
      </c>
      <c r="D1586" s="39">
        <f t="shared" si="48"/>
        <v>0.74494202528882569</v>
      </c>
      <c r="E1586" s="39">
        <f t="shared" si="49"/>
        <v>6.6733432791869053E-3</v>
      </c>
    </row>
    <row r="1587" spans="1:5" x14ac:dyDescent="0.35">
      <c r="A1587" s="38">
        <v>43291</v>
      </c>
      <c r="B1587" s="31">
        <v>10947.25</v>
      </c>
      <c r="C1587" s="31">
        <v>2326.3232419999999</v>
      </c>
      <c r="D1587" s="39">
        <f t="shared" si="48"/>
        <v>0.86934925780984984</v>
      </c>
      <c r="E1587" s="39">
        <f t="shared" si="49"/>
        <v>1.0018821586272228E-3</v>
      </c>
    </row>
    <row r="1588" spans="1:5" x14ac:dyDescent="0.35">
      <c r="A1588" s="38">
        <v>43292</v>
      </c>
      <c r="B1588" s="31">
        <v>10948.299805000001</v>
      </c>
      <c r="C1588" s="31">
        <v>2344.4541020000001</v>
      </c>
      <c r="D1588" s="39">
        <f t="shared" si="48"/>
        <v>9.5896686382476014E-3</v>
      </c>
      <c r="E1588" s="39">
        <f t="shared" si="49"/>
        <v>7.7937836293174136E-3</v>
      </c>
    </row>
    <row r="1589" spans="1:5" x14ac:dyDescent="0.35">
      <c r="A1589" s="38">
        <v>43293</v>
      </c>
      <c r="B1589" s="31">
        <v>11023.200194999999</v>
      </c>
      <c r="C1589" s="31">
        <v>2333.8034670000002</v>
      </c>
      <c r="D1589" s="39">
        <f t="shared" si="48"/>
        <v>0.68412805032789181</v>
      </c>
      <c r="E1589" s="39">
        <f t="shared" si="49"/>
        <v>-4.5429061677574123E-3</v>
      </c>
    </row>
    <row r="1590" spans="1:5" x14ac:dyDescent="0.35">
      <c r="A1590" s="38">
        <v>43294</v>
      </c>
      <c r="B1590" s="31">
        <v>11018.900390999999</v>
      </c>
      <c r="C1590" s="31">
        <v>2392.6535640000002</v>
      </c>
      <c r="D1590" s="39">
        <f t="shared" si="48"/>
        <v>-3.9006857572545635E-2</v>
      </c>
      <c r="E1590" s="39">
        <f t="shared" si="49"/>
        <v>2.5216389397025436E-2</v>
      </c>
    </row>
    <row r="1591" spans="1:5" x14ac:dyDescent="0.35">
      <c r="A1591" s="38">
        <v>43297</v>
      </c>
      <c r="B1591" s="31">
        <v>10936.849609000001</v>
      </c>
      <c r="C1591" s="31">
        <v>2445.758057</v>
      </c>
      <c r="D1591" s="39">
        <f t="shared" si="48"/>
        <v>-0.74463675220274927</v>
      </c>
      <c r="E1591" s="39">
        <f t="shared" si="49"/>
        <v>2.2194810731905781E-2</v>
      </c>
    </row>
    <row r="1592" spans="1:5" x14ac:dyDescent="0.35">
      <c r="A1592" s="38">
        <v>43298</v>
      </c>
      <c r="B1592" s="31">
        <v>11008.049805000001</v>
      </c>
      <c r="C1592" s="31">
        <v>2449.4235840000001</v>
      </c>
      <c r="D1592" s="39">
        <f t="shared" si="48"/>
        <v>0.65101193255330769</v>
      </c>
      <c r="E1592" s="39">
        <f t="shared" si="49"/>
        <v>1.4987283756498367E-3</v>
      </c>
    </row>
    <row r="1593" spans="1:5" x14ac:dyDescent="0.35">
      <c r="A1593" s="38">
        <v>43299</v>
      </c>
      <c r="B1593" s="31">
        <v>10980.450194999999</v>
      </c>
      <c r="C1593" s="31">
        <v>2446.3027339999999</v>
      </c>
      <c r="D1593" s="39">
        <f t="shared" si="48"/>
        <v>-0.25072206693201021</v>
      </c>
      <c r="E1593" s="39">
        <f t="shared" si="49"/>
        <v>-1.2741160901634586E-3</v>
      </c>
    </row>
    <row r="1594" spans="1:5" x14ac:dyDescent="0.35">
      <c r="A1594" s="38">
        <v>43300</v>
      </c>
      <c r="B1594" s="31">
        <v>10957.099609000001</v>
      </c>
      <c r="C1594" s="31">
        <v>2465.7214359999998</v>
      </c>
      <c r="D1594" s="39">
        <f t="shared" si="48"/>
        <v>-0.21265599848202449</v>
      </c>
      <c r="E1594" s="39">
        <f t="shared" si="49"/>
        <v>7.9379799278759006E-3</v>
      </c>
    </row>
    <row r="1595" spans="1:5" x14ac:dyDescent="0.35">
      <c r="A1595" s="38">
        <v>43301</v>
      </c>
      <c r="B1595" s="31">
        <v>11010.200194999999</v>
      </c>
      <c r="C1595" s="31">
        <v>2496.8803710000002</v>
      </c>
      <c r="D1595" s="39">
        <f t="shared" si="48"/>
        <v>0.48462264554374063</v>
      </c>
      <c r="E1595" s="39">
        <f t="shared" si="49"/>
        <v>1.2636843134457135E-2</v>
      </c>
    </row>
    <row r="1596" spans="1:5" x14ac:dyDescent="0.35">
      <c r="A1596" s="38">
        <v>43304</v>
      </c>
      <c r="B1596" s="31">
        <v>11084.75</v>
      </c>
      <c r="C1596" s="31">
        <v>2696.1691890000002</v>
      </c>
      <c r="D1596" s="39">
        <f t="shared" si="48"/>
        <v>0.67709763382736177</v>
      </c>
      <c r="E1596" s="39">
        <f t="shared" si="49"/>
        <v>7.9815124630974954E-2</v>
      </c>
    </row>
    <row r="1597" spans="1:5" x14ac:dyDescent="0.35">
      <c r="A1597" s="38">
        <v>43305</v>
      </c>
      <c r="B1597" s="31">
        <v>11134.299805000001</v>
      </c>
      <c r="C1597" s="31">
        <v>2730.3002929999998</v>
      </c>
      <c r="D1597" s="39">
        <f t="shared" si="48"/>
        <v>0.44700877331469419</v>
      </c>
      <c r="E1597" s="39">
        <f t="shared" si="49"/>
        <v>1.2659110614886414E-2</v>
      </c>
    </row>
    <row r="1598" spans="1:5" x14ac:dyDescent="0.35">
      <c r="A1598" s="38">
        <v>43306</v>
      </c>
      <c r="B1598" s="31">
        <v>11132</v>
      </c>
      <c r="C1598" s="31">
        <v>2688.2434079999998</v>
      </c>
      <c r="D1598" s="39">
        <f t="shared" si="48"/>
        <v>-2.0655138089310326E-2</v>
      </c>
      <c r="E1598" s="39">
        <f t="shared" si="49"/>
        <v>-1.5403758007068407E-2</v>
      </c>
    </row>
    <row r="1599" spans="1:5" x14ac:dyDescent="0.35">
      <c r="A1599" s="38">
        <v>43307</v>
      </c>
      <c r="B1599" s="31">
        <v>11167.299805000001</v>
      </c>
      <c r="C1599" s="31">
        <v>2680.0200199999999</v>
      </c>
      <c r="D1599" s="39">
        <f t="shared" si="48"/>
        <v>0.31710209306504272</v>
      </c>
      <c r="E1599" s="39">
        <f t="shared" si="49"/>
        <v>-3.0590191258454253E-3</v>
      </c>
    </row>
    <row r="1600" spans="1:5" x14ac:dyDescent="0.35">
      <c r="A1600" s="38">
        <v>43308</v>
      </c>
      <c r="B1600" s="31">
        <v>11278.349609000001</v>
      </c>
      <c r="C1600" s="31">
        <v>2656.8366700000001</v>
      </c>
      <c r="D1600" s="39">
        <f t="shared" si="48"/>
        <v>0.99441947417118015</v>
      </c>
      <c r="E1600" s="39">
        <f t="shared" si="49"/>
        <v>-8.6504391112719337E-3</v>
      </c>
    </row>
    <row r="1601" spans="1:5" x14ac:dyDescent="0.35">
      <c r="A1601" s="38">
        <v>43311</v>
      </c>
      <c r="B1601" s="31">
        <v>11319.549805000001</v>
      </c>
      <c r="C1601" s="31">
        <v>2688.5898440000001</v>
      </c>
      <c r="D1601" s="39">
        <f t="shared" si="48"/>
        <v>0.36530341254116178</v>
      </c>
      <c r="E1601" s="39">
        <f t="shared" si="49"/>
        <v>1.1951496438808164E-2</v>
      </c>
    </row>
    <row r="1602" spans="1:5" x14ac:dyDescent="0.35">
      <c r="A1602" s="38">
        <v>43312</v>
      </c>
      <c r="B1602" s="31">
        <v>11356.5</v>
      </c>
      <c r="C1602" s="31">
        <v>2653.2204590000001</v>
      </c>
      <c r="D1602" s="39">
        <f t="shared" si="48"/>
        <v>0.32642813218311945</v>
      </c>
      <c r="E1602" s="39">
        <f t="shared" si="49"/>
        <v>-1.3155366587035268E-2</v>
      </c>
    </row>
    <row r="1603" spans="1:5" x14ac:dyDescent="0.35">
      <c r="A1603" s="38">
        <v>43313</v>
      </c>
      <c r="B1603" s="31">
        <v>11346.200194999999</v>
      </c>
      <c r="C1603" s="31">
        <v>2672.9360350000002</v>
      </c>
      <c r="D1603" s="39">
        <f t="shared" si="48"/>
        <v>-9.0695240611108702E-2</v>
      </c>
      <c r="E1603" s="39">
        <f t="shared" si="49"/>
        <v>7.43080957827035E-3</v>
      </c>
    </row>
    <row r="1604" spans="1:5" x14ac:dyDescent="0.35">
      <c r="A1604" s="38">
        <v>43314</v>
      </c>
      <c r="B1604" s="31">
        <v>11244.700194999999</v>
      </c>
      <c r="C1604" s="31">
        <v>2697.6057129999999</v>
      </c>
      <c r="D1604" s="39">
        <f t="shared" ref="D1604:D1667" si="50">((B1604-B1603)/B1603)*100</f>
        <v>-0.89457261687246303</v>
      </c>
      <c r="E1604" s="39">
        <f t="shared" ref="E1604:E1667" si="51">((C1604-C1603)/C1603)</f>
        <v>9.2294307372004693E-3</v>
      </c>
    </row>
    <row r="1605" spans="1:5" x14ac:dyDescent="0.35">
      <c r="A1605" s="38">
        <v>43315</v>
      </c>
      <c r="B1605" s="31">
        <v>11360.799805000001</v>
      </c>
      <c r="C1605" s="31">
        <v>2659.016357</v>
      </c>
      <c r="D1605" s="39">
        <f t="shared" si="50"/>
        <v>1.0324829296171476</v>
      </c>
      <c r="E1605" s="39">
        <f t="shared" si="51"/>
        <v>-1.4305039396244766E-2</v>
      </c>
    </row>
    <row r="1606" spans="1:5" x14ac:dyDescent="0.35">
      <c r="A1606" s="38">
        <v>43318</v>
      </c>
      <c r="B1606" s="31">
        <v>11387.099609000001</v>
      </c>
      <c r="C1606" s="31">
        <v>2656.4897460000002</v>
      </c>
      <c r="D1606" s="39">
        <f t="shared" si="50"/>
        <v>0.23149606058919742</v>
      </c>
      <c r="E1606" s="39">
        <f t="shared" si="51"/>
        <v>-9.5020513632732625E-4</v>
      </c>
    </row>
    <row r="1607" spans="1:5" x14ac:dyDescent="0.35">
      <c r="A1607" s="38">
        <v>43319</v>
      </c>
      <c r="B1607" s="31">
        <v>11389.450194999999</v>
      </c>
      <c r="C1607" s="31">
        <v>2671.3012699999999</v>
      </c>
      <c r="D1607" s="39">
        <f t="shared" si="50"/>
        <v>2.0642534804392407E-2</v>
      </c>
      <c r="E1607" s="39">
        <f t="shared" si="51"/>
        <v>5.5755999142485437E-3</v>
      </c>
    </row>
    <row r="1608" spans="1:5" x14ac:dyDescent="0.35">
      <c r="A1608" s="38">
        <v>43320</v>
      </c>
      <c r="B1608" s="31">
        <v>11450</v>
      </c>
      <c r="C1608" s="31">
        <v>2721.928711</v>
      </c>
      <c r="D1608" s="39">
        <f t="shared" si="50"/>
        <v>0.53163062275457418</v>
      </c>
      <c r="E1608" s="39">
        <f t="shared" si="51"/>
        <v>1.8952351637971591E-2</v>
      </c>
    </row>
    <row r="1609" spans="1:5" x14ac:dyDescent="0.35">
      <c r="A1609" s="38">
        <v>43321</v>
      </c>
      <c r="B1609" s="31">
        <v>11470.700194999999</v>
      </c>
      <c r="C1609" s="31">
        <v>2787.1198730000001</v>
      </c>
      <c r="D1609" s="39">
        <f t="shared" si="50"/>
        <v>0.18078772925763703</v>
      </c>
      <c r="E1609" s="39">
        <f t="shared" si="51"/>
        <v>2.395035613406999E-2</v>
      </c>
    </row>
    <row r="1610" spans="1:5" x14ac:dyDescent="0.35">
      <c r="A1610" s="38">
        <v>43322</v>
      </c>
      <c r="B1610" s="31">
        <v>11429.5</v>
      </c>
      <c r="C1610" s="31">
        <v>2803.9624020000001</v>
      </c>
      <c r="D1610" s="39">
        <f t="shared" si="50"/>
        <v>-0.35917768139348916</v>
      </c>
      <c r="E1610" s="39">
        <f t="shared" si="51"/>
        <v>6.0429869426000156E-3</v>
      </c>
    </row>
    <row r="1611" spans="1:5" x14ac:dyDescent="0.35">
      <c r="A1611" s="38">
        <v>43325</v>
      </c>
      <c r="B1611" s="31">
        <v>11355.75</v>
      </c>
      <c r="C1611" s="31">
        <v>2782.463135</v>
      </c>
      <c r="D1611" s="39">
        <f t="shared" si="50"/>
        <v>-0.64526007261909968</v>
      </c>
      <c r="E1611" s="39">
        <f t="shared" si="51"/>
        <v>-7.6674590874204395E-3</v>
      </c>
    </row>
    <row r="1612" spans="1:5" x14ac:dyDescent="0.35">
      <c r="A1612" s="38">
        <v>43326</v>
      </c>
      <c r="B1612" s="31">
        <v>11435.099609000001</v>
      </c>
      <c r="C1612" s="31">
        <v>2734.857422</v>
      </c>
      <c r="D1612" s="39">
        <f t="shared" si="50"/>
        <v>0.69876149968078538</v>
      </c>
      <c r="E1612" s="39">
        <f t="shared" si="51"/>
        <v>-1.7109198106231127E-2</v>
      </c>
    </row>
    <row r="1613" spans="1:5" x14ac:dyDescent="0.35">
      <c r="A1613" s="38">
        <v>43328</v>
      </c>
      <c r="B1613" s="31">
        <v>11385.049805000001</v>
      </c>
      <c r="C1613" s="31">
        <v>2804.0117190000001</v>
      </c>
      <c r="D1613" s="39">
        <f t="shared" si="50"/>
        <v>-0.43768577197708447</v>
      </c>
      <c r="E1613" s="39">
        <f t="shared" si="51"/>
        <v>2.5286253112759179E-2</v>
      </c>
    </row>
    <row r="1614" spans="1:5" x14ac:dyDescent="0.35">
      <c r="A1614" s="38">
        <v>43329</v>
      </c>
      <c r="B1614" s="31">
        <v>11470.75</v>
      </c>
      <c r="C1614" s="31">
        <v>2830.1677249999998</v>
      </c>
      <c r="D1614" s="39">
        <f t="shared" si="50"/>
        <v>0.75274325951883214</v>
      </c>
      <c r="E1614" s="39">
        <f t="shared" si="51"/>
        <v>9.3280658646204846E-3</v>
      </c>
    </row>
    <row r="1615" spans="1:5" x14ac:dyDescent="0.35">
      <c r="A1615" s="38">
        <v>43332</v>
      </c>
      <c r="B1615" s="31">
        <v>11551.75</v>
      </c>
      <c r="C1615" s="31">
        <v>2824.8176269999999</v>
      </c>
      <c r="D1615" s="39">
        <f t="shared" si="50"/>
        <v>0.70614388771440406</v>
      </c>
      <c r="E1615" s="39">
        <f t="shared" si="51"/>
        <v>-1.8903819560729001E-3</v>
      </c>
    </row>
    <row r="1616" spans="1:5" x14ac:dyDescent="0.35">
      <c r="A1616" s="38">
        <v>43333</v>
      </c>
      <c r="B1616" s="31">
        <v>11570.900390999999</v>
      </c>
      <c r="C1616" s="31">
        <v>2813.4736330000001</v>
      </c>
      <c r="D1616" s="39">
        <f t="shared" si="50"/>
        <v>0.16577913303178496</v>
      </c>
      <c r="E1616" s="39">
        <f t="shared" si="51"/>
        <v>-4.0158323466875758E-3</v>
      </c>
    </row>
    <row r="1617" spans="1:5" x14ac:dyDescent="0.35">
      <c r="A1617" s="38">
        <v>43335</v>
      </c>
      <c r="B1617" s="31">
        <v>11582.75</v>
      </c>
      <c r="C1617" s="31">
        <v>2845.2270509999998</v>
      </c>
      <c r="D1617" s="39">
        <f t="shared" si="50"/>
        <v>0.10240870286306818</v>
      </c>
      <c r="E1617" s="39">
        <f t="shared" si="51"/>
        <v>1.1286197115037894E-2</v>
      </c>
    </row>
    <row r="1618" spans="1:5" x14ac:dyDescent="0.35">
      <c r="A1618" s="38">
        <v>43336</v>
      </c>
      <c r="B1618" s="31">
        <v>11557.099609000001</v>
      </c>
      <c r="C1618" s="31">
        <v>2867.0734859999998</v>
      </c>
      <c r="D1618" s="39">
        <f t="shared" si="50"/>
        <v>-0.22145337678875238</v>
      </c>
      <c r="E1618" s="39">
        <f t="shared" si="51"/>
        <v>7.6782747416666288E-3</v>
      </c>
    </row>
    <row r="1619" spans="1:5" x14ac:dyDescent="0.35">
      <c r="A1619" s="38">
        <v>43339</v>
      </c>
      <c r="B1619" s="31">
        <v>11691.950194999999</v>
      </c>
      <c r="C1619" s="31">
        <v>2889.6125489999999</v>
      </c>
      <c r="D1619" s="39">
        <f t="shared" si="50"/>
        <v>1.1668203144583509</v>
      </c>
      <c r="E1619" s="39">
        <f t="shared" si="51"/>
        <v>7.8613482040341999E-3</v>
      </c>
    </row>
    <row r="1620" spans="1:5" x14ac:dyDescent="0.35">
      <c r="A1620" s="38">
        <v>43340</v>
      </c>
      <c r="B1620" s="31">
        <v>11738.5</v>
      </c>
      <c r="C1620" s="31">
        <v>2923.4465329999998</v>
      </c>
      <c r="D1620" s="39">
        <f t="shared" si="50"/>
        <v>0.39813550540017983</v>
      </c>
      <c r="E1620" s="39">
        <f t="shared" si="51"/>
        <v>1.1708830656798159E-2</v>
      </c>
    </row>
    <row r="1621" spans="1:5" x14ac:dyDescent="0.35">
      <c r="A1621" s="38">
        <v>43341</v>
      </c>
      <c r="B1621" s="31">
        <v>11691.900390999999</v>
      </c>
      <c r="C1621" s="31">
        <v>2905.4645999999998</v>
      </c>
      <c r="D1621" s="39">
        <f t="shared" si="50"/>
        <v>-0.39698095156962804</v>
      </c>
      <c r="E1621" s="39">
        <f t="shared" si="51"/>
        <v>-6.150936162854061E-3</v>
      </c>
    </row>
    <row r="1622" spans="1:5" x14ac:dyDescent="0.35">
      <c r="A1622" s="38">
        <v>43342</v>
      </c>
      <c r="B1622" s="31">
        <v>11676.799805000001</v>
      </c>
      <c r="C1622" s="31">
        <v>2957.8747560000002</v>
      </c>
      <c r="D1622" s="39">
        <f t="shared" si="50"/>
        <v>-0.129154247769871</v>
      </c>
      <c r="E1622" s="39">
        <f t="shared" si="51"/>
        <v>1.8038476875608937E-2</v>
      </c>
    </row>
    <row r="1623" spans="1:5" x14ac:dyDescent="0.35">
      <c r="A1623" s="38">
        <v>43343</v>
      </c>
      <c r="B1623" s="31">
        <v>11680.5</v>
      </c>
      <c r="C1623" s="31">
        <v>2899.6687010000001</v>
      </c>
      <c r="D1623" s="39">
        <f t="shared" si="50"/>
        <v>3.1688434004109735E-2</v>
      </c>
      <c r="E1623" s="39">
        <f t="shared" si="51"/>
        <v>-1.9678336576601185E-2</v>
      </c>
    </row>
    <row r="1624" spans="1:5" x14ac:dyDescent="0.35">
      <c r="A1624" s="38">
        <v>43346</v>
      </c>
      <c r="B1624" s="31">
        <v>11582.349609000001</v>
      </c>
      <c r="C1624" s="31">
        <v>2830.1677249999998</v>
      </c>
      <c r="D1624" s="39">
        <f t="shared" si="50"/>
        <v>-0.84029271863361354</v>
      </c>
      <c r="E1624" s="39">
        <f t="shared" si="51"/>
        <v>-2.3968591989847556E-2</v>
      </c>
    </row>
    <row r="1625" spans="1:5" x14ac:dyDescent="0.35">
      <c r="A1625" s="38">
        <v>43347</v>
      </c>
      <c r="B1625" s="31">
        <v>11520.299805000001</v>
      </c>
      <c r="C1625" s="31">
        <v>2698.8442380000001</v>
      </c>
      <c r="D1625" s="39">
        <f t="shared" si="50"/>
        <v>-0.53572725823942291</v>
      </c>
      <c r="E1625" s="39">
        <f t="shared" si="51"/>
        <v>-4.6401308954224493E-2</v>
      </c>
    </row>
    <row r="1626" spans="1:5" x14ac:dyDescent="0.35">
      <c r="A1626" s="38">
        <v>43348</v>
      </c>
      <c r="B1626" s="31">
        <v>11476.950194999999</v>
      </c>
      <c r="C1626" s="31">
        <v>2720.8881839999999</v>
      </c>
      <c r="D1626" s="39">
        <f t="shared" si="50"/>
        <v>-0.37628890509591317</v>
      </c>
      <c r="E1626" s="39">
        <f t="shared" si="51"/>
        <v>8.1679208046239894E-3</v>
      </c>
    </row>
    <row r="1627" spans="1:5" x14ac:dyDescent="0.35">
      <c r="A1627" s="38">
        <v>43349</v>
      </c>
      <c r="B1627" s="31">
        <v>11536.900390999999</v>
      </c>
      <c r="C1627" s="31">
        <v>2691.7602539999998</v>
      </c>
      <c r="D1627" s="39">
        <f t="shared" si="50"/>
        <v>0.52235302045762499</v>
      </c>
      <c r="E1627" s="39">
        <f t="shared" si="51"/>
        <v>-1.0705302103660467E-2</v>
      </c>
    </row>
    <row r="1628" spans="1:5" x14ac:dyDescent="0.35">
      <c r="A1628" s="38">
        <v>43350</v>
      </c>
      <c r="B1628" s="31">
        <v>11589.099609000001</v>
      </c>
      <c r="C1628" s="31">
        <v>2659.2639159999999</v>
      </c>
      <c r="D1628" s="39">
        <f t="shared" si="50"/>
        <v>0.45245443950198677</v>
      </c>
      <c r="E1628" s="39">
        <f t="shared" si="51"/>
        <v>-1.2072523157183049E-2</v>
      </c>
    </row>
    <row r="1629" spans="1:5" x14ac:dyDescent="0.35">
      <c r="A1629" s="38">
        <v>43353</v>
      </c>
      <c r="B1629" s="31">
        <v>11438.099609000001</v>
      </c>
      <c r="C1629" s="31">
        <v>2718.8076169999999</v>
      </c>
      <c r="D1629" s="39">
        <f t="shared" si="50"/>
        <v>-1.302948504150699</v>
      </c>
      <c r="E1629" s="39">
        <f t="shared" si="51"/>
        <v>2.2391046124359194E-2</v>
      </c>
    </row>
    <row r="1630" spans="1:5" x14ac:dyDescent="0.35">
      <c r="A1630" s="38">
        <v>43354</v>
      </c>
      <c r="B1630" s="31">
        <v>11287.5</v>
      </c>
      <c r="C1630" s="31">
        <v>2591.4472660000001</v>
      </c>
      <c r="D1630" s="39">
        <f t="shared" si="50"/>
        <v>-1.316648867802326</v>
      </c>
      <c r="E1630" s="39">
        <f t="shared" si="51"/>
        <v>-4.684419383101935E-2</v>
      </c>
    </row>
    <row r="1631" spans="1:5" x14ac:dyDescent="0.35">
      <c r="A1631" s="38">
        <v>43355</v>
      </c>
      <c r="B1631" s="31">
        <v>11369.900390999999</v>
      </c>
      <c r="C1631" s="31">
        <v>2576.6850589999999</v>
      </c>
      <c r="D1631" s="39">
        <f t="shared" si="50"/>
        <v>0.73001453820597306</v>
      </c>
      <c r="E1631" s="39">
        <f t="shared" si="51"/>
        <v>-5.6965106694168849E-3</v>
      </c>
    </row>
    <row r="1632" spans="1:5" x14ac:dyDescent="0.35">
      <c r="A1632" s="38">
        <v>43357</v>
      </c>
      <c r="B1632" s="31">
        <v>11515.200194999999</v>
      </c>
      <c r="C1632" s="31">
        <v>2569.9973140000002</v>
      </c>
      <c r="D1632" s="39">
        <f t="shared" si="50"/>
        <v>1.277933834099499</v>
      </c>
      <c r="E1632" s="39">
        <f t="shared" si="51"/>
        <v>-2.5954840606694893E-3</v>
      </c>
    </row>
    <row r="1633" spans="1:5" x14ac:dyDescent="0.35">
      <c r="A1633" s="38">
        <v>43360</v>
      </c>
      <c r="B1633" s="31">
        <v>11377.75</v>
      </c>
      <c r="C1633" s="31">
        <v>2647.4741210000002</v>
      </c>
      <c r="D1633" s="39">
        <f t="shared" si="50"/>
        <v>-1.1936413841913189</v>
      </c>
      <c r="E1633" s="39">
        <f t="shared" si="51"/>
        <v>3.0146649017081424E-2</v>
      </c>
    </row>
    <row r="1634" spans="1:5" x14ac:dyDescent="0.35">
      <c r="A1634" s="38">
        <v>43361</v>
      </c>
      <c r="B1634" s="31">
        <v>11278.900390999999</v>
      </c>
      <c r="C1634" s="31">
        <v>2580.4997560000002</v>
      </c>
      <c r="D1634" s="39">
        <f t="shared" si="50"/>
        <v>-0.86879751268924676</v>
      </c>
      <c r="E1634" s="39">
        <f t="shared" si="51"/>
        <v>-2.5297457855679651E-2</v>
      </c>
    </row>
    <row r="1635" spans="1:5" x14ac:dyDescent="0.35">
      <c r="A1635" s="38">
        <v>43362</v>
      </c>
      <c r="B1635" s="31">
        <v>11234.349609000001</v>
      </c>
      <c r="C1635" s="31">
        <v>2546.6159670000002</v>
      </c>
      <c r="D1635" s="39">
        <f t="shared" si="50"/>
        <v>-0.39499224619048623</v>
      </c>
      <c r="E1635" s="39">
        <f t="shared" si="51"/>
        <v>-1.3130708081338016E-2</v>
      </c>
    </row>
    <row r="1636" spans="1:5" x14ac:dyDescent="0.35">
      <c r="A1636" s="38">
        <v>43364</v>
      </c>
      <c r="B1636" s="31">
        <v>11143.099609000001</v>
      </c>
      <c r="C1636" s="31">
        <v>2476.4216310000002</v>
      </c>
      <c r="D1636" s="39">
        <f t="shared" si="50"/>
        <v>-0.81224105690015469</v>
      </c>
      <c r="E1636" s="39">
        <f t="shared" si="51"/>
        <v>-2.7563769688718053E-2</v>
      </c>
    </row>
    <row r="1637" spans="1:5" x14ac:dyDescent="0.35">
      <c r="A1637" s="38">
        <v>43367</v>
      </c>
      <c r="B1637" s="31">
        <v>10967.400390999999</v>
      </c>
      <c r="C1637" s="31">
        <v>2357.383057</v>
      </c>
      <c r="D1637" s="39">
        <f t="shared" si="50"/>
        <v>-1.576753544032701</v>
      </c>
      <c r="E1637" s="39">
        <f t="shared" si="51"/>
        <v>-4.8068783001193285E-2</v>
      </c>
    </row>
    <row r="1638" spans="1:5" x14ac:dyDescent="0.35">
      <c r="A1638" s="38">
        <v>43368</v>
      </c>
      <c r="B1638" s="31">
        <v>11067.450194999999</v>
      </c>
      <c r="C1638" s="31">
        <v>2239.880615</v>
      </c>
      <c r="D1638" s="39">
        <f t="shared" si="50"/>
        <v>0.91224720930314973</v>
      </c>
      <c r="E1638" s="39">
        <f t="shared" si="51"/>
        <v>-4.9844441551867812E-2</v>
      </c>
    </row>
    <row r="1639" spans="1:5" x14ac:dyDescent="0.35">
      <c r="A1639" s="38">
        <v>43369</v>
      </c>
      <c r="B1639" s="31">
        <v>11053.799805000001</v>
      </c>
      <c r="C1639" s="31">
        <v>2277.9252929999998</v>
      </c>
      <c r="D1639" s="39">
        <f t="shared" si="50"/>
        <v>-0.12333816515538319</v>
      </c>
      <c r="E1639" s="39">
        <f t="shared" si="51"/>
        <v>1.6985136504697036E-2</v>
      </c>
    </row>
    <row r="1640" spans="1:5" x14ac:dyDescent="0.35">
      <c r="A1640" s="38">
        <v>43370</v>
      </c>
      <c r="B1640" s="31">
        <v>10977.549805000001</v>
      </c>
      <c r="C1640" s="31">
        <v>2294.1240229999999</v>
      </c>
      <c r="D1640" s="39">
        <f t="shared" si="50"/>
        <v>-0.68980804198669854</v>
      </c>
      <c r="E1640" s="39">
        <f t="shared" si="51"/>
        <v>7.1111770213791951E-3</v>
      </c>
    </row>
    <row r="1641" spans="1:5" x14ac:dyDescent="0.35">
      <c r="A1641" s="38">
        <v>43371</v>
      </c>
      <c r="B1641" s="31">
        <v>10930.450194999999</v>
      </c>
      <c r="C1641" s="31">
        <v>2183.8041990000002</v>
      </c>
      <c r="D1641" s="39">
        <f t="shared" si="50"/>
        <v>-0.42905394042073414</v>
      </c>
      <c r="E1641" s="39">
        <f t="shared" si="51"/>
        <v>-4.8087994761388586E-2</v>
      </c>
    </row>
    <row r="1642" spans="1:5" x14ac:dyDescent="0.35">
      <c r="A1642" s="38">
        <v>43374</v>
      </c>
      <c r="B1642" s="31">
        <v>11008.299805000001</v>
      </c>
      <c r="C1642" s="31">
        <v>2147.939453</v>
      </c>
      <c r="D1642" s="39">
        <f t="shared" si="50"/>
        <v>0.71222693128973291</v>
      </c>
      <c r="E1642" s="39">
        <f t="shared" si="51"/>
        <v>-1.6423059364215554E-2</v>
      </c>
    </row>
    <row r="1643" spans="1:5" x14ac:dyDescent="0.35">
      <c r="A1643" s="38">
        <v>43376</v>
      </c>
      <c r="B1643" s="31">
        <v>10858.25</v>
      </c>
      <c r="C1643" s="31">
        <v>2188.064453</v>
      </c>
      <c r="D1643" s="39">
        <f t="shared" si="50"/>
        <v>-1.3630606692947036</v>
      </c>
      <c r="E1643" s="39">
        <f t="shared" si="51"/>
        <v>1.868069416200625E-2</v>
      </c>
    </row>
    <row r="1644" spans="1:5" x14ac:dyDescent="0.35">
      <c r="A1644" s="38">
        <v>43377</v>
      </c>
      <c r="B1644" s="31">
        <v>10599.25</v>
      </c>
      <c r="C1644" s="31">
        <v>2211.5451659999999</v>
      </c>
      <c r="D1644" s="39">
        <f t="shared" si="50"/>
        <v>-2.3852830796859532</v>
      </c>
      <c r="E1644" s="39">
        <f t="shared" si="51"/>
        <v>1.0731271177961011E-2</v>
      </c>
    </row>
    <row r="1645" spans="1:5" x14ac:dyDescent="0.35">
      <c r="A1645" s="38">
        <v>43378</v>
      </c>
      <c r="B1645" s="31">
        <v>10316.450194999999</v>
      </c>
      <c r="C1645" s="31">
        <v>2158.9860840000001</v>
      </c>
      <c r="D1645" s="39">
        <f t="shared" si="50"/>
        <v>-2.668111470151195</v>
      </c>
      <c r="E1645" s="39">
        <f t="shared" si="51"/>
        <v>-2.3765773726006627E-2</v>
      </c>
    </row>
    <row r="1646" spans="1:5" x14ac:dyDescent="0.35">
      <c r="A1646" s="38">
        <v>43381</v>
      </c>
      <c r="B1646" s="31">
        <v>10348.049805000001</v>
      </c>
      <c r="C1646" s="31">
        <v>2004.5783690000001</v>
      </c>
      <c r="D1646" s="39">
        <f t="shared" si="50"/>
        <v>0.30630313143290588</v>
      </c>
      <c r="E1646" s="39">
        <f t="shared" si="51"/>
        <v>-7.1518624480397558E-2</v>
      </c>
    </row>
    <row r="1647" spans="1:5" x14ac:dyDescent="0.35">
      <c r="A1647" s="38">
        <v>43382</v>
      </c>
      <c r="B1647" s="31">
        <v>10301.049805000001</v>
      </c>
      <c r="C1647" s="31">
        <v>1956.576538</v>
      </c>
      <c r="D1647" s="39">
        <f t="shared" si="50"/>
        <v>-0.4541918611301079</v>
      </c>
      <c r="E1647" s="39">
        <f t="shared" si="51"/>
        <v>-2.3946098462564042E-2</v>
      </c>
    </row>
    <row r="1648" spans="1:5" x14ac:dyDescent="0.35">
      <c r="A1648" s="38">
        <v>43383</v>
      </c>
      <c r="B1648" s="31">
        <v>10460.099609000001</v>
      </c>
      <c r="C1648" s="31">
        <v>2041.7810059999999</v>
      </c>
      <c r="D1648" s="39">
        <f t="shared" si="50"/>
        <v>1.5440154839635805</v>
      </c>
      <c r="E1648" s="39">
        <f t="shared" si="51"/>
        <v>4.3547730612723878E-2</v>
      </c>
    </row>
    <row r="1649" spans="1:5" x14ac:dyDescent="0.35">
      <c r="A1649" s="38">
        <v>43384</v>
      </c>
      <c r="B1649" s="31">
        <v>10234.650390999999</v>
      </c>
      <c r="C1649" s="31">
        <v>2249.936768</v>
      </c>
      <c r="D1649" s="39">
        <f t="shared" si="50"/>
        <v>-2.1553257275487341</v>
      </c>
      <c r="E1649" s="39">
        <f t="shared" si="51"/>
        <v>0.1019481332171821</v>
      </c>
    </row>
    <row r="1650" spans="1:5" x14ac:dyDescent="0.35">
      <c r="A1650" s="38">
        <v>43385</v>
      </c>
      <c r="B1650" s="31">
        <v>10472.5</v>
      </c>
      <c r="C1650" s="31">
        <v>2142.0942380000001</v>
      </c>
      <c r="D1650" s="39">
        <f t="shared" si="50"/>
        <v>2.3239641796573491</v>
      </c>
      <c r="E1650" s="39">
        <f t="shared" si="51"/>
        <v>-4.7931360353679016E-2</v>
      </c>
    </row>
    <row r="1651" spans="1:5" x14ac:dyDescent="0.35">
      <c r="A1651" s="38">
        <v>43388</v>
      </c>
      <c r="B1651" s="31">
        <v>10512.5</v>
      </c>
      <c r="C1651" s="31">
        <v>2266.1850589999999</v>
      </c>
      <c r="D1651" s="39">
        <f t="shared" si="50"/>
        <v>0.38195273334924801</v>
      </c>
      <c r="E1651" s="39">
        <f t="shared" si="51"/>
        <v>5.792967405386381E-2</v>
      </c>
    </row>
    <row r="1652" spans="1:5" x14ac:dyDescent="0.35">
      <c r="A1652" s="38">
        <v>43389</v>
      </c>
      <c r="B1652" s="31">
        <v>10584.75</v>
      </c>
      <c r="C1652" s="31">
        <v>2284.860596</v>
      </c>
      <c r="D1652" s="39">
        <f t="shared" si="50"/>
        <v>0.68727705112960757</v>
      </c>
      <c r="E1652" s="39">
        <f t="shared" si="51"/>
        <v>8.2409584891716819E-3</v>
      </c>
    </row>
    <row r="1653" spans="1:5" x14ac:dyDescent="0.35">
      <c r="A1653" s="38">
        <v>43390</v>
      </c>
      <c r="B1653" s="31">
        <v>10453.049805000001</v>
      </c>
      <c r="C1653" s="31">
        <v>2287.4860840000001</v>
      </c>
      <c r="D1653" s="39">
        <f t="shared" si="50"/>
        <v>-1.2442447388932136</v>
      </c>
      <c r="E1653" s="39">
        <f t="shared" si="51"/>
        <v>1.1490801690906014E-3</v>
      </c>
    </row>
    <row r="1654" spans="1:5" x14ac:dyDescent="0.35">
      <c r="A1654" s="38">
        <v>43392</v>
      </c>
      <c r="B1654" s="31">
        <v>10303.549805000001</v>
      </c>
      <c r="C1654" s="31">
        <v>2130.601318</v>
      </c>
      <c r="D1654" s="39">
        <f t="shared" si="50"/>
        <v>-1.4302046081181949</v>
      </c>
      <c r="E1654" s="39">
        <f t="shared" si="51"/>
        <v>-6.8583921492394145E-2</v>
      </c>
    </row>
    <row r="1655" spans="1:5" x14ac:dyDescent="0.35">
      <c r="A1655" s="38">
        <v>43395</v>
      </c>
      <c r="B1655" s="31">
        <v>10245.25</v>
      </c>
      <c r="C1655" s="31">
        <v>2120.6938479999999</v>
      </c>
      <c r="D1655" s="39">
        <f t="shared" si="50"/>
        <v>-0.56582251848493448</v>
      </c>
      <c r="E1655" s="39">
        <f t="shared" si="51"/>
        <v>-4.6500816066800642E-3</v>
      </c>
    </row>
    <row r="1656" spans="1:5" x14ac:dyDescent="0.35">
      <c r="A1656" s="38">
        <v>43396</v>
      </c>
      <c r="B1656" s="31">
        <v>10146.799805000001</v>
      </c>
      <c r="C1656" s="31">
        <v>2095.7766109999998</v>
      </c>
      <c r="D1656" s="39">
        <f t="shared" si="50"/>
        <v>-0.96093501866718178</v>
      </c>
      <c r="E1656" s="39">
        <f t="shared" si="51"/>
        <v>-1.1749568200756205E-2</v>
      </c>
    </row>
    <row r="1657" spans="1:5" x14ac:dyDescent="0.35">
      <c r="A1657" s="38">
        <v>43397</v>
      </c>
      <c r="B1657" s="31">
        <v>10224.75</v>
      </c>
      <c r="C1657" s="31">
        <v>2064.07251</v>
      </c>
      <c r="D1657" s="39">
        <f t="shared" si="50"/>
        <v>0.76822443034293642</v>
      </c>
      <c r="E1657" s="39">
        <f t="shared" si="51"/>
        <v>-1.5127614667324776E-2</v>
      </c>
    </row>
    <row r="1658" spans="1:5" x14ac:dyDescent="0.35">
      <c r="A1658" s="38">
        <v>43398</v>
      </c>
      <c r="B1658" s="31">
        <v>10124.900390999999</v>
      </c>
      <c r="C1658" s="31">
        <v>2290.4089359999998</v>
      </c>
      <c r="D1658" s="39">
        <f t="shared" si="50"/>
        <v>-0.97654816988191184</v>
      </c>
      <c r="E1658" s="39">
        <f t="shared" si="51"/>
        <v>0.10965526884518212</v>
      </c>
    </row>
    <row r="1659" spans="1:5" x14ac:dyDescent="0.35">
      <c r="A1659" s="38">
        <v>43399</v>
      </c>
      <c r="B1659" s="31">
        <v>10030</v>
      </c>
      <c r="C1659" s="31">
        <v>2313.3940429999998</v>
      </c>
      <c r="D1659" s="39">
        <f t="shared" si="50"/>
        <v>-0.93729703340445658</v>
      </c>
      <c r="E1659" s="39">
        <f t="shared" si="51"/>
        <v>1.0035372565451768E-2</v>
      </c>
    </row>
    <row r="1660" spans="1:5" x14ac:dyDescent="0.35">
      <c r="A1660" s="38">
        <v>43402</v>
      </c>
      <c r="B1660" s="31">
        <v>10250.849609000001</v>
      </c>
      <c r="C1660" s="31">
        <v>2317.2578130000002</v>
      </c>
      <c r="D1660" s="39">
        <f t="shared" si="50"/>
        <v>2.2018904187437767</v>
      </c>
      <c r="E1660" s="39">
        <f t="shared" si="51"/>
        <v>1.6701737482603116E-3</v>
      </c>
    </row>
    <row r="1661" spans="1:5" x14ac:dyDescent="0.35">
      <c r="A1661" s="38">
        <v>43403</v>
      </c>
      <c r="B1661" s="31">
        <v>10198.400390999999</v>
      </c>
      <c r="C1661" s="31">
        <v>2358.4235840000001</v>
      </c>
      <c r="D1661" s="39">
        <f t="shared" si="50"/>
        <v>-0.51165727720707566</v>
      </c>
      <c r="E1661" s="39">
        <f t="shared" si="51"/>
        <v>1.7764864474318184E-2</v>
      </c>
    </row>
    <row r="1662" spans="1:5" x14ac:dyDescent="0.35">
      <c r="A1662" s="38">
        <v>43404</v>
      </c>
      <c r="B1662" s="31">
        <v>10386.599609000001</v>
      </c>
      <c r="C1662" s="31">
        <v>2334.5466310000002</v>
      </c>
      <c r="D1662" s="39">
        <f t="shared" si="50"/>
        <v>1.8453797731464414</v>
      </c>
      <c r="E1662" s="39">
        <f t="shared" si="51"/>
        <v>-1.0124115600770704E-2</v>
      </c>
    </row>
    <row r="1663" spans="1:5" x14ac:dyDescent="0.35">
      <c r="A1663" s="38">
        <v>43405</v>
      </c>
      <c r="B1663" s="31">
        <v>10380.450194999999</v>
      </c>
      <c r="C1663" s="31">
        <v>2360.5041500000002</v>
      </c>
      <c r="D1663" s="39">
        <f t="shared" si="50"/>
        <v>-5.9205266704156656E-2</v>
      </c>
      <c r="E1663" s="39">
        <f t="shared" si="51"/>
        <v>1.1118869357893775E-2</v>
      </c>
    </row>
    <row r="1664" spans="1:5" x14ac:dyDescent="0.35">
      <c r="A1664" s="38">
        <v>43406</v>
      </c>
      <c r="B1664" s="31">
        <v>10553</v>
      </c>
      <c r="C1664" s="31">
        <v>2395.7250979999999</v>
      </c>
      <c r="D1664" s="39">
        <f t="shared" si="50"/>
        <v>1.6622574335274345</v>
      </c>
      <c r="E1664" s="39">
        <f t="shared" si="51"/>
        <v>1.4920943053626776E-2</v>
      </c>
    </row>
    <row r="1665" spans="1:5" x14ac:dyDescent="0.35">
      <c r="A1665" s="38">
        <v>43409</v>
      </c>
      <c r="B1665" s="31">
        <v>10524</v>
      </c>
      <c r="C1665" s="31">
        <v>2361.2470699999999</v>
      </c>
      <c r="D1665" s="39">
        <f t="shared" si="50"/>
        <v>-0.27480337344830852</v>
      </c>
      <c r="E1665" s="39">
        <f t="shared" si="51"/>
        <v>-1.4391479234734801E-2</v>
      </c>
    </row>
    <row r="1666" spans="1:5" x14ac:dyDescent="0.35">
      <c r="A1666" s="38">
        <v>43410</v>
      </c>
      <c r="B1666" s="31">
        <v>10530</v>
      </c>
      <c r="C1666" s="31">
        <v>2337.5683589999999</v>
      </c>
      <c r="D1666" s="39">
        <f t="shared" si="50"/>
        <v>5.7012542759407071E-2</v>
      </c>
      <c r="E1666" s="39">
        <f t="shared" si="51"/>
        <v>-1.0028053099924026E-2</v>
      </c>
    </row>
    <row r="1667" spans="1:5" x14ac:dyDescent="0.35">
      <c r="A1667" s="38">
        <v>43411</v>
      </c>
      <c r="B1667" s="31">
        <v>10598.400390999999</v>
      </c>
      <c r="C1667" s="31">
        <v>2318.1000979999999</v>
      </c>
      <c r="D1667" s="39">
        <f t="shared" si="50"/>
        <v>0.649576362773022</v>
      </c>
      <c r="E1667" s="39">
        <f t="shared" si="51"/>
        <v>-8.3284242469505408E-3</v>
      </c>
    </row>
    <row r="1668" spans="1:5" x14ac:dyDescent="0.35">
      <c r="A1668" s="38">
        <v>43413</v>
      </c>
      <c r="B1668" s="31">
        <v>10585.200194999999</v>
      </c>
      <c r="C1668" s="31">
        <v>2326.6701659999999</v>
      </c>
      <c r="D1668" s="39">
        <f t="shared" ref="D1668:D1731" si="52">((B1668-B1667)/B1667)*100</f>
        <v>-0.12454894619011737</v>
      </c>
      <c r="E1668" s="39">
        <f t="shared" ref="E1668:E1731" si="53">((C1668-C1667)/C1667)</f>
        <v>3.6970224052852753E-3</v>
      </c>
    </row>
    <row r="1669" spans="1:5" x14ac:dyDescent="0.35">
      <c r="A1669" s="38">
        <v>43416</v>
      </c>
      <c r="B1669" s="31">
        <v>10482.200194999999</v>
      </c>
      <c r="C1669" s="31">
        <v>2353.3708499999998</v>
      </c>
      <c r="D1669" s="39">
        <f t="shared" si="52"/>
        <v>-0.97305670277878009</v>
      </c>
      <c r="E1669" s="39">
        <f t="shared" si="53"/>
        <v>1.1475921422031039E-2</v>
      </c>
    </row>
    <row r="1670" spans="1:5" x14ac:dyDescent="0.35">
      <c r="A1670" s="38">
        <v>43417</v>
      </c>
      <c r="B1670" s="31">
        <v>10582.5</v>
      </c>
      <c r="C1670" s="31">
        <v>2256.5251459999999</v>
      </c>
      <c r="D1670" s="39">
        <f t="shared" si="52"/>
        <v>0.95685832300592266</v>
      </c>
      <c r="E1670" s="39">
        <f t="shared" si="53"/>
        <v>-4.1151909398384812E-2</v>
      </c>
    </row>
    <row r="1671" spans="1:5" x14ac:dyDescent="0.35">
      <c r="A1671" s="38">
        <v>43418</v>
      </c>
      <c r="B1671" s="31">
        <v>10576.299805000001</v>
      </c>
      <c r="C1671" s="31">
        <v>2263.8566890000002</v>
      </c>
      <c r="D1671" s="39">
        <f t="shared" si="52"/>
        <v>-5.858913300259333E-2</v>
      </c>
      <c r="E1671" s="39">
        <f t="shared" si="53"/>
        <v>3.2490411254651437E-3</v>
      </c>
    </row>
    <row r="1672" spans="1:5" x14ac:dyDescent="0.35">
      <c r="A1672" s="38">
        <v>43419</v>
      </c>
      <c r="B1672" s="31">
        <v>10616.700194999999</v>
      </c>
      <c r="C1672" s="31">
        <v>2272.7238769999999</v>
      </c>
      <c r="D1672" s="39">
        <f t="shared" si="52"/>
        <v>0.38198983335267583</v>
      </c>
      <c r="E1672" s="39">
        <f t="shared" si="53"/>
        <v>3.9168504097830343E-3</v>
      </c>
    </row>
    <row r="1673" spans="1:5" x14ac:dyDescent="0.35">
      <c r="A1673" s="38">
        <v>43420</v>
      </c>
      <c r="B1673" s="31">
        <v>10682.200194999999</v>
      </c>
      <c r="C1673" s="31">
        <v>2319.6357419999999</v>
      </c>
      <c r="D1673" s="39">
        <f t="shared" si="52"/>
        <v>0.61695252570895454</v>
      </c>
      <c r="E1673" s="39">
        <f t="shared" si="53"/>
        <v>2.0641251440506617E-2</v>
      </c>
    </row>
    <row r="1674" spans="1:5" x14ac:dyDescent="0.35">
      <c r="A1674" s="38">
        <v>43423</v>
      </c>
      <c r="B1674" s="31">
        <v>10763.400390999999</v>
      </c>
      <c r="C1674" s="31">
        <v>2379.8735350000002</v>
      </c>
      <c r="D1674" s="39">
        <f t="shared" si="52"/>
        <v>0.76014486264736947</v>
      </c>
      <c r="E1674" s="39">
        <f t="shared" si="53"/>
        <v>2.5968643226743415E-2</v>
      </c>
    </row>
    <row r="1675" spans="1:5" x14ac:dyDescent="0.35">
      <c r="A1675" s="38">
        <v>43424</v>
      </c>
      <c r="B1675" s="31">
        <v>10656.200194999999</v>
      </c>
      <c r="C1675" s="31">
        <v>2339.1040039999998</v>
      </c>
      <c r="D1675" s="39">
        <f t="shared" si="52"/>
        <v>-0.99596960166637538</v>
      </c>
      <c r="E1675" s="39">
        <f t="shared" si="53"/>
        <v>-1.7130965322491545E-2</v>
      </c>
    </row>
    <row r="1676" spans="1:5" x14ac:dyDescent="0.35">
      <c r="A1676" s="38">
        <v>43425</v>
      </c>
      <c r="B1676" s="31">
        <v>10600.049805000001</v>
      </c>
      <c r="C1676" s="31">
        <v>2358.076904</v>
      </c>
      <c r="D1676" s="39">
        <f t="shared" si="52"/>
        <v>-0.5269269436805929</v>
      </c>
      <c r="E1676" s="39">
        <f t="shared" si="53"/>
        <v>8.1111827296073535E-3</v>
      </c>
    </row>
    <row r="1677" spans="1:5" x14ac:dyDescent="0.35">
      <c r="A1677" s="38">
        <v>43426</v>
      </c>
      <c r="B1677" s="31">
        <v>10526.75</v>
      </c>
      <c r="C1677" s="31">
        <v>2408.0598140000002</v>
      </c>
      <c r="D1677" s="39">
        <f t="shared" si="52"/>
        <v>-0.69150434524774917</v>
      </c>
      <c r="E1677" s="39">
        <f t="shared" si="53"/>
        <v>2.1196471546459865E-2</v>
      </c>
    </row>
    <row r="1678" spans="1:5" x14ac:dyDescent="0.35">
      <c r="A1678" s="38">
        <v>43430</v>
      </c>
      <c r="B1678" s="31">
        <v>10628.599609000001</v>
      </c>
      <c r="C1678" s="31">
        <v>2359.4636230000001</v>
      </c>
      <c r="D1678" s="39">
        <f t="shared" si="52"/>
        <v>0.96753137483079565</v>
      </c>
      <c r="E1678" s="39">
        <f t="shared" si="53"/>
        <v>-2.0180641160768144E-2</v>
      </c>
    </row>
    <row r="1679" spans="1:5" x14ac:dyDescent="0.35">
      <c r="A1679" s="38">
        <v>43431</v>
      </c>
      <c r="B1679" s="31">
        <v>10685.599609000001</v>
      </c>
      <c r="C1679" s="31">
        <v>2372.4426269999999</v>
      </c>
      <c r="D1679" s="39">
        <f t="shared" si="52"/>
        <v>0.53628890067261537</v>
      </c>
      <c r="E1679" s="39">
        <f t="shared" si="53"/>
        <v>5.5008281854743409E-3</v>
      </c>
    </row>
    <row r="1680" spans="1:5" x14ac:dyDescent="0.35">
      <c r="A1680" s="38">
        <v>43432</v>
      </c>
      <c r="B1680" s="31">
        <v>10728.849609000001</v>
      </c>
      <c r="C1680" s="31">
        <v>2412.9145509999998</v>
      </c>
      <c r="D1680" s="39">
        <f t="shared" si="52"/>
        <v>0.40475033299556229</v>
      </c>
      <c r="E1680" s="39">
        <f t="shared" si="53"/>
        <v>1.7059179235528018E-2</v>
      </c>
    </row>
    <row r="1681" spans="1:5" x14ac:dyDescent="0.35">
      <c r="A1681" s="38">
        <v>43433</v>
      </c>
      <c r="B1681" s="31">
        <v>10858.700194999999</v>
      </c>
      <c r="C1681" s="31">
        <v>2390.2265630000002</v>
      </c>
      <c r="D1681" s="39">
        <f t="shared" si="52"/>
        <v>1.2102936543268554</v>
      </c>
      <c r="E1681" s="39">
        <f t="shared" si="53"/>
        <v>-9.4027316427748951E-3</v>
      </c>
    </row>
    <row r="1682" spans="1:5" x14ac:dyDescent="0.35">
      <c r="A1682" s="38">
        <v>43434</v>
      </c>
      <c r="B1682" s="31">
        <v>10876.75</v>
      </c>
      <c r="C1682" s="31">
        <v>2483.3071289999998</v>
      </c>
      <c r="D1682" s="39">
        <f t="shared" si="52"/>
        <v>0.16622436088908488</v>
      </c>
      <c r="E1682" s="39">
        <f t="shared" si="53"/>
        <v>3.8942151945283873E-2</v>
      </c>
    </row>
    <row r="1683" spans="1:5" x14ac:dyDescent="0.35">
      <c r="A1683" s="38">
        <v>43437</v>
      </c>
      <c r="B1683" s="31">
        <v>10883.75</v>
      </c>
      <c r="C1683" s="31">
        <v>2514.2185060000002</v>
      </c>
      <c r="D1683" s="39">
        <f t="shared" si="52"/>
        <v>6.4357459719125654E-2</v>
      </c>
      <c r="E1683" s="39">
        <f t="shared" si="53"/>
        <v>1.2447665711187333E-2</v>
      </c>
    </row>
    <row r="1684" spans="1:5" x14ac:dyDescent="0.35">
      <c r="A1684" s="38">
        <v>43438</v>
      </c>
      <c r="B1684" s="31">
        <v>10869.5</v>
      </c>
      <c r="C1684" s="31">
        <v>2485.4372560000002</v>
      </c>
      <c r="D1684" s="39">
        <f t="shared" si="52"/>
        <v>-0.13092913747559434</v>
      </c>
      <c r="E1684" s="39">
        <f t="shared" si="53"/>
        <v>-1.1447394063529336E-2</v>
      </c>
    </row>
    <row r="1685" spans="1:5" x14ac:dyDescent="0.35">
      <c r="A1685" s="38">
        <v>43439</v>
      </c>
      <c r="B1685" s="31">
        <v>10782.900390999999</v>
      </c>
      <c r="C1685" s="31">
        <v>2520.0146479999999</v>
      </c>
      <c r="D1685" s="39">
        <f t="shared" si="52"/>
        <v>-0.79672118312710594</v>
      </c>
      <c r="E1685" s="39">
        <f t="shared" si="53"/>
        <v>1.3911995531783277E-2</v>
      </c>
    </row>
    <row r="1686" spans="1:5" x14ac:dyDescent="0.35">
      <c r="A1686" s="38">
        <v>43440</v>
      </c>
      <c r="B1686" s="31">
        <v>10601.150390999999</v>
      </c>
      <c r="C1686" s="31">
        <v>2471.0219729999999</v>
      </c>
      <c r="D1686" s="39">
        <f t="shared" si="52"/>
        <v>-1.6855390795569116</v>
      </c>
      <c r="E1686" s="39">
        <f t="shared" si="53"/>
        <v>-1.9441424691274242E-2</v>
      </c>
    </row>
    <row r="1687" spans="1:5" x14ac:dyDescent="0.35">
      <c r="A1687" s="38">
        <v>43441</v>
      </c>
      <c r="B1687" s="31">
        <v>10693.700194999999</v>
      </c>
      <c r="C1687" s="31">
        <v>2409.8928219999998</v>
      </c>
      <c r="D1687" s="39">
        <f t="shared" si="52"/>
        <v>0.8730166122213654</v>
      </c>
      <c r="E1687" s="39">
        <f t="shared" si="53"/>
        <v>-2.4738408507871287E-2</v>
      </c>
    </row>
    <row r="1688" spans="1:5" x14ac:dyDescent="0.35">
      <c r="A1688" s="38">
        <v>43444</v>
      </c>
      <c r="B1688" s="31">
        <v>10488.450194999999</v>
      </c>
      <c r="C1688" s="31">
        <v>2463.34375</v>
      </c>
      <c r="D1688" s="39">
        <f t="shared" si="52"/>
        <v>-1.9193543512279101</v>
      </c>
      <c r="E1688" s="39">
        <f t="shared" si="53"/>
        <v>2.2179794683001967E-2</v>
      </c>
    </row>
    <row r="1689" spans="1:5" x14ac:dyDescent="0.35">
      <c r="A1689" s="38">
        <v>43445</v>
      </c>
      <c r="B1689" s="31">
        <v>10549.150390999999</v>
      </c>
      <c r="C1689" s="31">
        <v>2373.383789</v>
      </c>
      <c r="D1689" s="39">
        <f t="shared" si="52"/>
        <v>0.57873370108518485</v>
      </c>
      <c r="E1689" s="39">
        <f t="shared" si="53"/>
        <v>-3.6519450848059687E-2</v>
      </c>
    </row>
    <row r="1690" spans="1:5" x14ac:dyDescent="0.35">
      <c r="A1690" s="38">
        <v>43446</v>
      </c>
      <c r="B1690" s="31">
        <v>10737.599609000001</v>
      </c>
      <c r="C1690" s="31">
        <v>2404.294922</v>
      </c>
      <c r="D1690" s="39">
        <f t="shared" si="52"/>
        <v>1.7863923729893632</v>
      </c>
      <c r="E1690" s="39">
        <f t="shared" si="53"/>
        <v>1.3024076907942538E-2</v>
      </c>
    </row>
    <row r="1691" spans="1:5" x14ac:dyDescent="0.35">
      <c r="A1691" s="38">
        <v>43447</v>
      </c>
      <c r="B1691" s="31">
        <v>10791.549805000001</v>
      </c>
      <c r="C1691" s="31">
        <v>2470.8732909999999</v>
      </c>
      <c r="D1691" s="39">
        <f t="shared" si="52"/>
        <v>0.50244186749876574</v>
      </c>
      <c r="E1691" s="39">
        <f t="shared" si="53"/>
        <v>2.7691431858374919E-2</v>
      </c>
    </row>
    <row r="1692" spans="1:5" x14ac:dyDescent="0.35">
      <c r="A1692" s="38">
        <v>43448</v>
      </c>
      <c r="B1692" s="31">
        <v>10805.450194999999</v>
      </c>
      <c r="C1692" s="31">
        <v>2466.068115</v>
      </c>
      <c r="D1692" s="39">
        <f t="shared" si="52"/>
        <v>0.12880809755016351</v>
      </c>
      <c r="E1692" s="39">
        <f t="shared" si="53"/>
        <v>-1.9447278083835368E-3</v>
      </c>
    </row>
    <row r="1693" spans="1:5" x14ac:dyDescent="0.35">
      <c r="A1693" s="38">
        <v>43451</v>
      </c>
      <c r="B1693" s="31">
        <v>10888.349609000001</v>
      </c>
      <c r="C1693" s="31">
        <v>2463.34375</v>
      </c>
      <c r="D1693" s="39">
        <f t="shared" si="52"/>
        <v>0.76720000096211949</v>
      </c>
      <c r="E1693" s="39">
        <f t="shared" si="53"/>
        <v>-1.1047403692659294E-3</v>
      </c>
    </row>
    <row r="1694" spans="1:5" x14ac:dyDescent="0.35">
      <c r="A1694" s="38">
        <v>43452</v>
      </c>
      <c r="B1694" s="31">
        <v>10908.700194999999</v>
      </c>
      <c r="C1694" s="31">
        <v>2451.5039059999999</v>
      </c>
      <c r="D1694" s="39">
        <f t="shared" si="52"/>
        <v>0.18690239320729968</v>
      </c>
      <c r="E1694" s="39">
        <f t="shared" si="53"/>
        <v>-4.8064116102351064E-3</v>
      </c>
    </row>
    <row r="1695" spans="1:5" x14ac:dyDescent="0.35">
      <c r="A1695" s="38">
        <v>43453</v>
      </c>
      <c r="B1695" s="31">
        <v>10967.299805000001</v>
      </c>
      <c r="C1695" s="31">
        <v>2508.7692870000001</v>
      </c>
      <c r="D1695" s="39">
        <f t="shared" si="52"/>
        <v>0.53718233109807378</v>
      </c>
      <c r="E1695" s="39">
        <f t="shared" si="53"/>
        <v>2.3359286052877359E-2</v>
      </c>
    </row>
    <row r="1696" spans="1:5" x14ac:dyDescent="0.35">
      <c r="A1696" s="38">
        <v>43454</v>
      </c>
      <c r="B1696" s="31">
        <v>10951.700194999999</v>
      </c>
      <c r="C1696" s="31">
        <v>2572.8706050000001</v>
      </c>
      <c r="D1696" s="39">
        <f t="shared" si="52"/>
        <v>-0.14223747209763743</v>
      </c>
      <c r="E1696" s="39">
        <f t="shared" si="53"/>
        <v>2.5550901923170742E-2</v>
      </c>
    </row>
    <row r="1697" spans="1:5" x14ac:dyDescent="0.35">
      <c r="A1697" s="38">
        <v>43455</v>
      </c>
      <c r="B1697" s="31">
        <v>10754</v>
      </c>
      <c r="C1697" s="31">
        <v>2567.4216310000002</v>
      </c>
      <c r="D1697" s="39">
        <f t="shared" si="52"/>
        <v>-1.8052009412224366</v>
      </c>
      <c r="E1697" s="39">
        <f t="shared" si="53"/>
        <v>-2.1178577692211255E-3</v>
      </c>
    </row>
    <row r="1698" spans="1:5" x14ac:dyDescent="0.35">
      <c r="A1698" s="38">
        <v>43458</v>
      </c>
      <c r="B1698" s="31">
        <v>10663.5</v>
      </c>
      <c r="C1698" s="31">
        <v>2567.273193</v>
      </c>
      <c r="D1698" s="39">
        <f t="shared" si="52"/>
        <v>-0.84154733122559044</v>
      </c>
      <c r="E1698" s="39">
        <f t="shared" si="53"/>
        <v>-5.7815980907800204E-5</v>
      </c>
    </row>
    <row r="1699" spans="1:5" x14ac:dyDescent="0.35">
      <c r="A1699" s="38">
        <v>43460</v>
      </c>
      <c r="B1699" s="31">
        <v>10729.849609000001</v>
      </c>
      <c r="C1699" s="31">
        <v>2541.1665039999998</v>
      </c>
      <c r="D1699" s="39">
        <f t="shared" si="52"/>
        <v>0.62221230365265412</v>
      </c>
      <c r="E1699" s="39">
        <f t="shared" si="53"/>
        <v>-1.0169034238811603E-2</v>
      </c>
    </row>
    <row r="1700" spans="1:5" x14ac:dyDescent="0.35">
      <c r="A1700" s="38">
        <v>43461</v>
      </c>
      <c r="B1700" s="31">
        <v>10779.799805000001</v>
      </c>
      <c r="C1700" s="31">
        <v>2543.6435550000001</v>
      </c>
      <c r="D1700" s="39">
        <f t="shared" si="52"/>
        <v>0.4655255928107554</v>
      </c>
      <c r="E1700" s="39">
        <f t="shared" si="53"/>
        <v>9.7476926289608511E-4</v>
      </c>
    </row>
    <row r="1701" spans="1:5" x14ac:dyDescent="0.35">
      <c r="A1701" s="38">
        <v>43462</v>
      </c>
      <c r="B1701" s="31">
        <v>10859.900390999999</v>
      </c>
      <c r="C1701" s="31">
        <v>2563.210693</v>
      </c>
      <c r="D1701" s="39">
        <f t="shared" si="52"/>
        <v>0.74306190698314789</v>
      </c>
      <c r="E1701" s="39">
        <f t="shared" si="53"/>
        <v>7.6925628834814807E-3</v>
      </c>
    </row>
    <row r="1702" spans="1:5" x14ac:dyDescent="0.35">
      <c r="A1702" s="38">
        <v>43465</v>
      </c>
      <c r="B1702" s="31">
        <v>10862.549805000001</v>
      </c>
      <c r="C1702" s="31">
        <v>2610.419922</v>
      </c>
      <c r="D1702" s="39">
        <f t="shared" si="52"/>
        <v>2.4396301113378632E-2</v>
      </c>
      <c r="E1702" s="39">
        <f t="shared" si="53"/>
        <v>1.8418005639928896E-2</v>
      </c>
    </row>
    <row r="1703" spans="1:5" x14ac:dyDescent="0.35">
      <c r="A1703" s="38">
        <v>43467</v>
      </c>
      <c r="B1703" s="31">
        <v>10792.5</v>
      </c>
      <c r="C1703" s="31">
        <v>2632.2661130000001</v>
      </c>
      <c r="D1703" s="39">
        <f t="shared" si="52"/>
        <v>-0.64487441951941005</v>
      </c>
      <c r="E1703" s="39">
        <f t="shared" si="53"/>
        <v>8.3688416625561177E-3</v>
      </c>
    </row>
    <row r="1704" spans="1:5" x14ac:dyDescent="0.35">
      <c r="A1704" s="38">
        <v>43468</v>
      </c>
      <c r="B1704" s="31">
        <v>10672.25</v>
      </c>
      <c r="C1704" s="31">
        <v>2589.8620609999998</v>
      </c>
      <c r="D1704" s="39">
        <f t="shared" si="52"/>
        <v>-1.114199675700718</v>
      </c>
      <c r="E1704" s="39">
        <f t="shared" si="53"/>
        <v>-1.6109333243542127E-2</v>
      </c>
    </row>
    <row r="1705" spans="1:5" x14ac:dyDescent="0.35">
      <c r="A1705" s="38">
        <v>43469</v>
      </c>
      <c r="B1705" s="31">
        <v>10727.349609000001</v>
      </c>
      <c r="C1705" s="31">
        <v>2562.2695309999999</v>
      </c>
      <c r="D1705" s="39">
        <f t="shared" si="52"/>
        <v>0.51628858956640622</v>
      </c>
      <c r="E1705" s="39">
        <f t="shared" si="53"/>
        <v>-1.0654053903297786E-2</v>
      </c>
    </row>
    <row r="1706" spans="1:5" x14ac:dyDescent="0.35">
      <c r="A1706" s="38">
        <v>43472</v>
      </c>
      <c r="B1706" s="31">
        <v>10771.799805000001</v>
      </c>
      <c r="C1706" s="31">
        <v>2552.2138669999999</v>
      </c>
      <c r="D1706" s="39">
        <f t="shared" si="52"/>
        <v>0.41436326418136948</v>
      </c>
      <c r="E1706" s="39">
        <f t="shared" si="53"/>
        <v>-3.9245145283663676E-3</v>
      </c>
    </row>
    <row r="1707" spans="1:5" x14ac:dyDescent="0.35">
      <c r="A1707" s="38">
        <v>43473</v>
      </c>
      <c r="B1707" s="31">
        <v>10802.150390999999</v>
      </c>
      <c r="C1707" s="31">
        <v>2529.9714359999998</v>
      </c>
      <c r="D1707" s="39">
        <f t="shared" si="52"/>
        <v>0.28175965529837149</v>
      </c>
      <c r="E1707" s="39">
        <f t="shared" si="53"/>
        <v>-8.7149557831315266E-3</v>
      </c>
    </row>
    <row r="1708" spans="1:5" x14ac:dyDescent="0.35">
      <c r="A1708" s="38">
        <v>43474</v>
      </c>
      <c r="B1708" s="31">
        <v>10855.150390999999</v>
      </c>
      <c r="C1708" s="31">
        <v>2513.5747070000002</v>
      </c>
      <c r="D1708" s="39">
        <f t="shared" si="52"/>
        <v>0.49064304866703096</v>
      </c>
      <c r="E1708" s="39">
        <f t="shared" si="53"/>
        <v>-6.4809937245471723E-3</v>
      </c>
    </row>
    <row r="1709" spans="1:5" x14ac:dyDescent="0.35">
      <c r="A1709" s="38">
        <v>43475</v>
      </c>
      <c r="B1709" s="31">
        <v>10821.599609000001</v>
      </c>
      <c r="C1709" s="31">
        <v>2500.9921880000002</v>
      </c>
      <c r="D1709" s="39">
        <f t="shared" si="52"/>
        <v>-0.30907708130709433</v>
      </c>
      <c r="E1709" s="39">
        <f t="shared" si="53"/>
        <v>-5.0058265485244027E-3</v>
      </c>
    </row>
    <row r="1710" spans="1:5" x14ac:dyDescent="0.35">
      <c r="A1710" s="38">
        <v>43476</v>
      </c>
      <c r="B1710" s="31">
        <v>10794.950194999999</v>
      </c>
      <c r="C1710" s="31">
        <v>2491.381836</v>
      </c>
      <c r="D1710" s="39">
        <f t="shared" si="52"/>
        <v>-0.24626131960969821</v>
      </c>
      <c r="E1710" s="39">
        <f t="shared" si="53"/>
        <v>-3.8426157611013488E-3</v>
      </c>
    </row>
    <row r="1711" spans="1:5" x14ac:dyDescent="0.35">
      <c r="A1711" s="38">
        <v>43479</v>
      </c>
      <c r="B1711" s="31">
        <v>10737.599609000001</v>
      </c>
      <c r="C1711" s="31">
        <v>2490.9357909999999</v>
      </c>
      <c r="D1711" s="39">
        <f t="shared" si="52"/>
        <v>-0.53127235386933302</v>
      </c>
      <c r="E1711" s="39">
        <f t="shared" si="53"/>
        <v>-1.790351818235461E-4</v>
      </c>
    </row>
    <row r="1712" spans="1:5" x14ac:dyDescent="0.35">
      <c r="A1712" s="38">
        <v>43480</v>
      </c>
      <c r="B1712" s="31">
        <v>10886.799805000001</v>
      </c>
      <c r="C1712" s="31">
        <v>2521.2529300000001</v>
      </c>
      <c r="D1712" s="39">
        <f t="shared" si="52"/>
        <v>1.389511636054521</v>
      </c>
      <c r="E1712" s="39">
        <f t="shared" si="53"/>
        <v>1.2170983736128037E-2</v>
      </c>
    </row>
    <row r="1713" spans="1:5" x14ac:dyDescent="0.35">
      <c r="A1713" s="38">
        <v>43481</v>
      </c>
      <c r="B1713" s="31">
        <v>10890.299805000001</v>
      </c>
      <c r="C1713" s="31">
        <v>2580.1030270000001</v>
      </c>
      <c r="D1713" s="39">
        <f t="shared" si="52"/>
        <v>3.214902508258257E-2</v>
      </c>
      <c r="E1713" s="39">
        <f t="shared" si="53"/>
        <v>2.334160777752671E-2</v>
      </c>
    </row>
    <row r="1714" spans="1:5" x14ac:dyDescent="0.35">
      <c r="A1714" s="38">
        <v>43482</v>
      </c>
      <c r="B1714" s="31">
        <v>10905.200194999999</v>
      </c>
      <c r="C1714" s="31">
        <v>2546.071289</v>
      </c>
      <c r="D1714" s="39">
        <f t="shared" si="52"/>
        <v>0.13682258768631647</v>
      </c>
      <c r="E1714" s="39">
        <f t="shared" si="53"/>
        <v>-1.319006940570522E-2</v>
      </c>
    </row>
    <row r="1715" spans="1:5" x14ac:dyDescent="0.35">
      <c r="A1715" s="38">
        <v>43483</v>
      </c>
      <c r="B1715" s="31">
        <v>10906.950194999999</v>
      </c>
      <c r="C1715" s="31">
        <v>2512.4350589999999</v>
      </c>
      <c r="D1715" s="39">
        <f t="shared" si="52"/>
        <v>1.6047389948901349E-2</v>
      </c>
      <c r="E1715" s="39">
        <f t="shared" si="53"/>
        <v>-1.3211032285435772E-2</v>
      </c>
    </row>
    <row r="1716" spans="1:5" x14ac:dyDescent="0.35">
      <c r="A1716" s="38">
        <v>43486</v>
      </c>
      <c r="B1716" s="31">
        <v>10961.849609000001</v>
      </c>
      <c r="C1716" s="31">
        <v>2519.3701169999999</v>
      </c>
      <c r="D1716" s="39">
        <f t="shared" si="52"/>
        <v>0.50334340047842629</v>
      </c>
      <c r="E1716" s="39">
        <f t="shared" si="53"/>
        <v>2.7602934353098542E-3</v>
      </c>
    </row>
    <row r="1717" spans="1:5" x14ac:dyDescent="0.35">
      <c r="A1717" s="38">
        <v>43487</v>
      </c>
      <c r="B1717" s="31">
        <v>10922.75</v>
      </c>
      <c r="C1717" s="31">
        <v>2570.195557</v>
      </c>
      <c r="D1717" s="39">
        <f t="shared" si="52"/>
        <v>-0.35668806264135255</v>
      </c>
      <c r="E1717" s="39">
        <f t="shared" si="53"/>
        <v>2.0173867927163348E-2</v>
      </c>
    </row>
    <row r="1718" spans="1:5" x14ac:dyDescent="0.35">
      <c r="A1718" s="38">
        <v>43488</v>
      </c>
      <c r="B1718" s="31">
        <v>10831.5</v>
      </c>
      <c r="C1718" s="31">
        <v>2597.6391600000002</v>
      </c>
      <c r="D1718" s="39">
        <f t="shared" si="52"/>
        <v>-0.83541232748163241</v>
      </c>
      <c r="E1718" s="39">
        <f t="shared" si="53"/>
        <v>1.0677632262361026E-2</v>
      </c>
    </row>
    <row r="1719" spans="1:5" x14ac:dyDescent="0.35">
      <c r="A1719" s="38">
        <v>43489</v>
      </c>
      <c r="B1719" s="31">
        <v>10849.799805000001</v>
      </c>
      <c r="C1719" s="31">
        <v>2609.9741210000002</v>
      </c>
      <c r="D1719" s="39">
        <f t="shared" si="52"/>
        <v>0.1689498684392795</v>
      </c>
      <c r="E1719" s="39">
        <f t="shared" si="53"/>
        <v>4.7485275052598225E-3</v>
      </c>
    </row>
    <row r="1720" spans="1:5" x14ac:dyDescent="0.35">
      <c r="A1720" s="38">
        <v>43490</v>
      </c>
      <c r="B1720" s="31">
        <v>10780.549805000001</v>
      </c>
      <c r="C1720" s="31">
        <v>2611.2622070000002</v>
      </c>
      <c r="D1720" s="39">
        <f t="shared" si="52"/>
        <v>-0.6382606245701139</v>
      </c>
      <c r="E1720" s="39">
        <f t="shared" si="53"/>
        <v>4.9352443368537945E-4</v>
      </c>
    </row>
    <row r="1721" spans="1:5" x14ac:dyDescent="0.35">
      <c r="A1721" s="38">
        <v>43493</v>
      </c>
      <c r="B1721" s="31">
        <v>10661.549805000001</v>
      </c>
      <c r="C1721" s="31">
        <v>2575.4963379999999</v>
      </c>
      <c r="D1721" s="39">
        <f t="shared" si="52"/>
        <v>-1.1038398055060976</v>
      </c>
      <c r="E1721" s="39">
        <f t="shared" si="53"/>
        <v>-1.3696774266530137E-2</v>
      </c>
    </row>
    <row r="1722" spans="1:5" x14ac:dyDescent="0.35">
      <c r="A1722" s="38">
        <v>43494</v>
      </c>
      <c r="B1722" s="31">
        <v>10652.200194999999</v>
      </c>
      <c r="C1722" s="31">
        <v>2435.7514649999998</v>
      </c>
      <c r="D1722" s="39">
        <f t="shared" si="52"/>
        <v>-8.7694661386062162E-2</v>
      </c>
      <c r="E1722" s="39">
        <f t="shared" si="53"/>
        <v>-5.4259394951622755E-2</v>
      </c>
    </row>
    <row r="1723" spans="1:5" x14ac:dyDescent="0.35">
      <c r="A1723" s="38">
        <v>43495</v>
      </c>
      <c r="B1723" s="31">
        <v>10651.799805000001</v>
      </c>
      <c r="C1723" s="31">
        <v>2492.2734380000002</v>
      </c>
      <c r="D1723" s="39">
        <f t="shared" si="52"/>
        <v>-3.7587539913755716E-3</v>
      </c>
      <c r="E1723" s="39">
        <f t="shared" si="53"/>
        <v>2.320514790288768E-2</v>
      </c>
    </row>
    <row r="1724" spans="1:5" x14ac:dyDescent="0.35">
      <c r="A1724" s="38">
        <v>43496</v>
      </c>
      <c r="B1724" s="31">
        <v>10830.950194999999</v>
      </c>
      <c r="C1724" s="31">
        <v>2571.483643</v>
      </c>
      <c r="D1724" s="39">
        <f t="shared" si="52"/>
        <v>1.6818790559310448</v>
      </c>
      <c r="E1724" s="39">
        <f t="shared" si="53"/>
        <v>3.1782309192993075E-2</v>
      </c>
    </row>
    <row r="1725" spans="1:5" x14ac:dyDescent="0.35">
      <c r="A1725" s="38">
        <v>43497</v>
      </c>
      <c r="B1725" s="31">
        <v>10893.650390999999</v>
      </c>
      <c r="C1725" s="31">
        <v>2551.0249020000001</v>
      </c>
      <c r="D1725" s="39">
        <f t="shared" si="52"/>
        <v>0.57889838722501652</v>
      </c>
      <c r="E1725" s="39">
        <f t="shared" si="53"/>
        <v>-7.9560066639708035E-3</v>
      </c>
    </row>
    <row r="1726" spans="1:5" x14ac:dyDescent="0.35">
      <c r="A1726" s="38">
        <v>43500</v>
      </c>
      <c r="B1726" s="31">
        <v>10912.25</v>
      </c>
      <c r="C1726" s="31">
        <v>2604.079346</v>
      </c>
      <c r="D1726" s="39">
        <f t="shared" si="52"/>
        <v>0.17073807523112006</v>
      </c>
      <c r="E1726" s="39">
        <f t="shared" si="53"/>
        <v>2.0797305411799492E-2</v>
      </c>
    </row>
    <row r="1727" spans="1:5" x14ac:dyDescent="0.35">
      <c r="A1727" s="38">
        <v>43501</v>
      </c>
      <c r="B1727" s="31">
        <v>10934.349609000001</v>
      </c>
      <c r="C1727" s="31">
        <v>2570.443115</v>
      </c>
      <c r="D1727" s="39">
        <f t="shared" si="52"/>
        <v>0.2025211024307616</v>
      </c>
      <c r="E1727" s="39">
        <f t="shared" si="53"/>
        <v>-1.2916745817160654E-2</v>
      </c>
    </row>
    <row r="1728" spans="1:5" x14ac:dyDescent="0.35">
      <c r="A1728" s="38">
        <v>43502</v>
      </c>
      <c r="B1728" s="31">
        <v>11062.450194999999</v>
      </c>
      <c r="C1728" s="31">
        <v>2579.508789</v>
      </c>
      <c r="D1728" s="39">
        <f t="shared" si="52"/>
        <v>1.1715428039227846</v>
      </c>
      <c r="E1728" s="39">
        <f t="shared" si="53"/>
        <v>3.5268915102989722E-3</v>
      </c>
    </row>
    <row r="1729" spans="1:5" x14ac:dyDescent="0.35">
      <c r="A1729" s="38">
        <v>43503</v>
      </c>
      <c r="B1729" s="31">
        <v>11069.400390999999</v>
      </c>
      <c r="C1729" s="31">
        <v>2686.1625979999999</v>
      </c>
      <c r="D1729" s="39">
        <f t="shared" si="52"/>
        <v>6.2826913364465345E-2</v>
      </c>
      <c r="E1729" s="39">
        <f t="shared" si="53"/>
        <v>4.134655770696035E-2</v>
      </c>
    </row>
    <row r="1730" spans="1:5" x14ac:dyDescent="0.35">
      <c r="A1730" s="38">
        <v>43504</v>
      </c>
      <c r="B1730" s="31">
        <v>10943.599609000001</v>
      </c>
      <c r="C1730" s="31">
        <v>2671.648193</v>
      </c>
      <c r="D1730" s="39">
        <f t="shared" si="52"/>
        <v>-1.1364733188464393</v>
      </c>
      <c r="E1730" s="39">
        <f t="shared" si="53"/>
        <v>-5.4033977730189127E-3</v>
      </c>
    </row>
    <row r="1731" spans="1:5" x14ac:dyDescent="0.35">
      <c r="A1731" s="38">
        <v>43507</v>
      </c>
      <c r="B1731" s="31">
        <v>10888.799805000001</v>
      </c>
      <c r="C1731" s="31">
        <v>2682.1003420000002</v>
      </c>
      <c r="D1731" s="39">
        <f t="shared" si="52"/>
        <v>-0.50074752328231142</v>
      </c>
      <c r="E1731" s="39">
        <f t="shared" si="53"/>
        <v>3.9122475134959469E-3</v>
      </c>
    </row>
    <row r="1732" spans="1:5" x14ac:dyDescent="0.35">
      <c r="A1732" s="38">
        <v>43508</v>
      </c>
      <c r="B1732" s="31">
        <v>10831.400390999999</v>
      </c>
      <c r="C1732" s="31">
        <v>2632.6125489999999</v>
      </c>
      <c r="D1732" s="39">
        <f t="shared" ref="D1732:D1795" si="54">((B1732-B1731)/B1731)*100</f>
        <v>-0.52714178814862822</v>
      </c>
      <c r="E1732" s="39">
        <f t="shared" ref="E1732:E1795" si="55">((C1732-C1731)/C1731)</f>
        <v>-1.84511340702108E-2</v>
      </c>
    </row>
    <row r="1733" spans="1:5" x14ac:dyDescent="0.35">
      <c r="A1733" s="38">
        <v>43510</v>
      </c>
      <c r="B1733" s="31">
        <v>10746.049805000001</v>
      </c>
      <c r="C1733" s="31">
        <v>2597.5402829999998</v>
      </c>
      <c r="D1733" s="39">
        <f t="shared" si="54"/>
        <v>-0.78799216092979041</v>
      </c>
      <c r="E1733" s="39">
        <f t="shared" si="55"/>
        <v>-1.3322228526686297E-2</v>
      </c>
    </row>
    <row r="1734" spans="1:5" x14ac:dyDescent="0.35">
      <c r="A1734" s="38">
        <v>43511</v>
      </c>
      <c r="B1734" s="31">
        <v>10724.400390999999</v>
      </c>
      <c r="C1734" s="31">
        <v>2585.056885</v>
      </c>
      <c r="D1734" s="39">
        <f t="shared" si="54"/>
        <v>-0.20146392760927037</v>
      </c>
      <c r="E1734" s="39">
        <f t="shared" si="55"/>
        <v>-4.8058534767292591E-3</v>
      </c>
    </row>
    <row r="1735" spans="1:5" x14ac:dyDescent="0.35">
      <c r="A1735" s="38">
        <v>43514</v>
      </c>
      <c r="B1735" s="31">
        <v>10640.950194999999</v>
      </c>
      <c r="C1735" s="31">
        <v>2537.4018550000001</v>
      </c>
      <c r="D1735" s="39">
        <f t="shared" si="54"/>
        <v>-0.77813390919301961</v>
      </c>
      <c r="E1735" s="39">
        <f t="shared" si="55"/>
        <v>-1.8434809027422967E-2</v>
      </c>
    </row>
    <row r="1736" spans="1:5" x14ac:dyDescent="0.35">
      <c r="A1736" s="38">
        <v>43515</v>
      </c>
      <c r="B1736" s="31">
        <v>10604.349609000001</v>
      </c>
      <c r="C1736" s="31">
        <v>2525.859375</v>
      </c>
      <c r="D1736" s="39">
        <f t="shared" si="54"/>
        <v>-0.34395975292879999</v>
      </c>
      <c r="E1736" s="39">
        <f t="shared" si="55"/>
        <v>-4.5489365341384088E-3</v>
      </c>
    </row>
    <row r="1737" spans="1:5" x14ac:dyDescent="0.35">
      <c r="A1737" s="38">
        <v>43516</v>
      </c>
      <c r="B1737" s="31">
        <v>10735.450194999999</v>
      </c>
      <c r="C1737" s="31">
        <v>2536.1140140000002</v>
      </c>
      <c r="D1737" s="39">
        <f t="shared" si="54"/>
        <v>1.2362906810308525</v>
      </c>
      <c r="E1737" s="39">
        <f t="shared" si="55"/>
        <v>4.0598614085553455E-3</v>
      </c>
    </row>
    <row r="1738" spans="1:5" x14ac:dyDescent="0.35">
      <c r="A1738" s="38">
        <v>43517</v>
      </c>
      <c r="B1738" s="31">
        <v>10789.849609000001</v>
      </c>
      <c r="C1738" s="31">
        <v>2582.0351559999999</v>
      </c>
      <c r="D1738" s="39">
        <f t="shared" si="54"/>
        <v>0.50672690024064093</v>
      </c>
      <c r="E1738" s="39">
        <f t="shared" si="55"/>
        <v>1.8106891782665606E-2</v>
      </c>
    </row>
    <row r="1739" spans="1:5" x14ac:dyDescent="0.35">
      <c r="A1739" s="38">
        <v>43518</v>
      </c>
      <c r="B1739" s="31">
        <v>10791.650390999999</v>
      </c>
      <c r="C1739" s="31">
        <v>2630.1357419999999</v>
      </c>
      <c r="D1739" s="39">
        <f t="shared" si="54"/>
        <v>1.6689593138502795E-2</v>
      </c>
      <c r="E1739" s="39">
        <f t="shared" si="55"/>
        <v>1.8628943098712797E-2</v>
      </c>
    </row>
    <row r="1740" spans="1:5" x14ac:dyDescent="0.35">
      <c r="A1740" s="38">
        <v>43521</v>
      </c>
      <c r="B1740" s="31">
        <v>10880.099609000001</v>
      </c>
      <c r="C1740" s="31">
        <v>2615.968018</v>
      </c>
      <c r="D1740" s="39">
        <f t="shared" si="54"/>
        <v>0.81960788938980345</v>
      </c>
      <c r="E1740" s="39">
        <f t="shared" si="55"/>
        <v>-5.3866892775756622E-3</v>
      </c>
    </row>
    <row r="1741" spans="1:5" x14ac:dyDescent="0.35">
      <c r="A1741" s="38">
        <v>43522</v>
      </c>
      <c r="B1741" s="31">
        <v>10835.299805000001</v>
      </c>
      <c r="C1741" s="31">
        <v>2633.157471</v>
      </c>
      <c r="D1741" s="39">
        <f t="shared" si="54"/>
        <v>-0.41175913465849062</v>
      </c>
      <c r="E1741" s="39">
        <f t="shared" si="55"/>
        <v>6.5709721532229972E-3</v>
      </c>
    </row>
    <row r="1742" spans="1:5" x14ac:dyDescent="0.35">
      <c r="A1742" s="38">
        <v>43523</v>
      </c>
      <c r="B1742" s="31">
        <v>10806.650390999999</v>
      </c>
      <c r="C1742" s="31">
        <v>2633.157471</v>
      </c>
      <c r="D1742" s="39">
        <f t="shared" si="54"/>
        <v>-0.26440813374430983</v>
      </c>
      <c r="E1742" s="39">
        <f t="shared" si="55"/>
        <v>0</v>
      </c>
    </row>
    <row r="1743" spans="1:5" x14ac:dyDescent="0.35">
      <c r="A1743" s="38">
        <v>43524</v>
      </c>
      <c r="B1743" s="31">
        <v>10792.5</v>
      </c>
      <c r="C1743" s="31">
        <v>2617.5534670000002</v>
      </c>
      <c r="D1743" s="39">
        <f t="shared" si="54"/>
        <v>-0.1309415081271062</v>
      </c>
      <c r="E1743" s="39">
        <f t="shared" si="55"/>
        <v>-5.9259668940626776E-3</v>
      </c>
    </row>
    <row r="1744" spans="1:5" x14ac:dyDescent="0.35">
      <c r="A1744" s="38">
        <v>43525</v>
      </c>
      <c r="B1744" s="31">
        <v>10863.5</v>
      </c>
      <c r="C1744" s="31">
        <v>2624.4885250000002</v>
      </c>
      <c r="D1744" s="39">
        <f t="shared" si="54"/>
        <v>0.65786425758628675</v>
      </c>
      <c r="E1744" s="39">
        <f t="shared" si="55"/>
        <v>2.6494427286516344E-3</v>
      </c>
    </row>
    <row r="1745" spans="1:5" x14ac:dyDescent="0.35">
      <c r="A1745" s="38">
        <v>43529</v>
      </c>
      <c r="B1745" s="31">
        <v>10987.450194999999</v>
      </c>
      <c r="C1745" s="31">
        <v>2636.1298830000001</v>
      </c>
      <c r="D1745" s="39">
        <f t="shared" si="54"/>
        <v>1.1409784599806641</v>
      </c>
      <c r="E1745" s="39">
        <f t="shared" si="55"/>
        <v>4.4356673268365135E-3</v>
      </c>
    </row>
    <row r="1746" spans="1:5" x14ac:dyDescent="0.35">
      <c r="A1746" s="38">
        <v>43530</v>
      </c>
      <c r="B1746" s="31">
        <v>11053</v>
      </c>
      <c r="C1746" s="31">
        <v>2670.2116700000001</v>
      </c>
      <c r="D1746" s="39">
        <f t="shared" si="54"/>
        <v>0.59658796023330296</v>
      </c>
      <c r="E1746" s="39">
        <f t="shared" si="55"/>
        <v>1.2928720705223338E-2</v>
      </c>
    </row>
    <row r="1747" spans="1:5" x14ac:dyDescent="0.35">
      <c r="A1747" s="38">
        <v>43531</v>
      </c>
      <c r="B1747" s="31">
        <v>11058.200194999999</v>
      </c>
      <c r="C1747" s="31">
        <v>2741.099365</v>
      </c>
      <c r="D1747" s="39">
        <f t="shared" si="54"/>
        <v>4.7047815072825835E-2</v>
      </c>
      <c r="E1747" s="39">
        <f t="shared" si="55"/>
        <v>2.6547593884195662E-2</v>
      </c>
    </row>
    <row r="1748" spans="1:5" x14ac:dyDescent="0.35">
      <c r="A1748" s="38">
        <v>43532</v>
      </c>
      <c r="B1748" s="31">
        <v>11035.400390999999</v>
      </c>
      <c r="C1748" s="31">
        <v>2709.4948730000001</v>
      </c>
      <c r="D1748" s="39">
        <f t="shared" si="54"/>
        <v>-0.20618006183600496</v>
      </c>
      <c r="E1748" s="39">
        <f t="shared" si="55"/>
        <v>-1.1529860027529478E-2</v>
      </c>
    </row>
    <row r="1749" spans="1:5" x14ac:dyDescent="0.35">
      <c r="A1749" s="38">
        <v>43535</v>
      </c>
      <c r="B1749" s="31">
        <v>11168.049805000001</v>
      </c>
      <c r="C1749" s="31">
        <v>2742.6848140000002</v>
      </c>
      <c r="D1749" s="39">
        <f t="shared" si="54"/>
        <v>1.2020353525929566</v>
      </c>
      <c r="E1749" s="39">
        <f t="shared" si="55"/>
        <v>1.224949392993374E-2</v>
      </c>
    </row>
    <row r="1750" spans="1:5" x14ac:dyDescent="0.35">
      <c r="A1750" s="38">
        <v>43536</v>
      </c>
      <c r="B1750" s="31">
        <v>11301.200194999999</v>
      </c>
      <c r="C1750" s="31">
        <v>2765.224365</v>
      </c>
      <c r="D1750" s="39">
        <f t="shared" si="54"/>
        <v>1.1922438771752852</v>
      </c>
      <c r="E1750" s="39">
        <f t="shared" si="55"/>
        <v>8.218060961634013E-3</v>
      </c>
    </row>
    <row r="1751" spans="1:5" x14ac:dyDescent="0.35">
      <c r="A1751" s="38">
        <v>43537</v>
      </c>
      <c r="B1751" s="31">
        <v>11341.700194999999</v>
      </c>
      <c r="C1751" s="31">
        <v>2727.5759280000002</v>
      </c>
      <c r="D1751" s="39">
        <f t="shared" si="54"/>
        <v>0.35836901657505771</v>
      </c>
      <c r="E1751" s="39">
        <f t="shared" si="55"/>
        <v>-1.3614966465840405E-2</v>
      </c>
    </row>
    <row r="1752" spans="1:5" x14ac:dyDescent="0.35">
      <c r="A1752" s="38">
        <v>43538</v>
      </c>
      <c r="B1752" s="31">
        <v>11343.25</v>
      </c>
      <c r="C1752" s="31">
        <v>2801.9809570000002</v>
      </c>
      <c r="D1752" s="39">
        <f t="shared" si="54"/>
        <v>1.3664662029100308E-2</v>
      </c>
      <c r="E1752" s="39">
        <f t="shared" si="55"/>
        <v>2.7278811283012617E-2</v>
      </c>
    </row>
    <row r="1753" spans="1:5" x14ac:dyDescent="0.35">
      <c r="A1753" s="38">
        <v>43539</v>
      </c>
      <c r="B1753" s="31">
        <v>11426.849609000001</v>
      </c>
      <c r="C1753" s="31">
        <v>2782.1166990000002</v>
      </c>
      <c r="D1753" s="39">
        <f t="shared" si="54"/>
        <v>0.73699873493047208</v>
      </c>
      <c r="E1753" s="39">
        <f t="shared" si="55"/>
        <v>-7.0893622422288508E-3</v>
      </c>
    </row>
    <row r="1754" spans="1:5" x14ac:dyDescent="0.35">
      <c r="A1754" s="38">
        <v>43542</v>
      </c>
      <c r="B1754" s="31">
        <v>11462.200194999999</v>
      </c>
      <c r="C1754" s="31">
        <v>2834.279297</v>
      </c>
      <c r="D1754" s="39">
        <f t="shared" si="54"/>
        <v>0.30936423607217051</v>
      </c>
      <c r="E1754" s="39">
        <f t="shared" si="55"/>
        <v>1.8749248735234269E-2</v>
      </c>
    </row>
    <row r="1755" spans="1:5" x14ac:dyDescent="0.35">
      <c r="A1755" s="38">
        <v>43543</v>
      </c>
      <c r="B1755" s="31">
        <v>11532.400390999999</v>
      </c>
      <c r="C1755" s="31">
        <v>2902.4426269999999</v>
      </c>
      <c r="D1755" s="39">
        <f t="shared" si="54"/>
        <v>0.61244957168539305</v>
      </c>
      <c r="E1755" s="39">
        <f t="shared" si="55"/>
        <v>2.4049616448226788E-2</v>
      </c>
    </row>
    <row r="1756" spans="1:5" x14ac:dyDescent="0.35">
      <c r="A1756" s="38">
        <v>43544</v>
      </c>
      <c r="B1756" s="31">
        <v>11521.049805000001</v>
      </c>
      <c r="C1756" s="31">
        <v>2893.8728030000002</v>
      </c>
      <c r="D1756" s="39">
        <f t="shared" si="54"/>
        <v>-9.8423447115630572E-2</v>
      </c>
      <c r="E1756" s="39">
        <f t="shared" si="55"/>
        <v>-2.9526247720726086E-3</v>
      </c>
    </row>
    <row r="1757" spans="1:5" x14ac:dyDescent="0.35">
      <c r="A1757" s="38">
        <v>43546</v>
      </c>
      <c r="B1757" s="31">
        <v>11456.900390999999</v>
      </c>
      <c r="C1757" s="31">
        <v>2842.056885</v>
      </c>
      <c r="D1757" s="39">
        <f t="shared" si="54"/>
        <v>-0.55680181134327922</v>
      </c>
      <c r="E1757" s="39">
        <f t="shared" si="55"/>
        <v>-1.7905388912147095E-2</v>
      </c>
    </row>
    <row r="1758" spans="1:5" x14ac:dyDescent="0.35">
      <c r="A1758" s="38">
        <v>43549</v>
      </c>
      <c r="B1758" s="31">
        <v>11354.25</v>
      </c>
      <c r="C1758" s="31">
        <v>2810.4023440000001</v>
      </c>
      <c r="D1758" s="39">
        <f t="shared" si="54"/>
        <v>-0.89597000494685741</v>
      </c>
      <c r="E1758" s="39">
        <f t="shared" si="55"/>
        <v>-1.1137898459059126E-2</v>
      </c>
    </row>
    <row r="1759" spans="1:5" x14ac:dyDescent="0.35">
      <c r="A1759" s="38">
        <v>43550</v>
      </c>
      <c r="B1759" s="31">
        <v>11483.25</v>
      </c>
      <c r="C1759" s="31">
        <v>2823.4304200000001</v>
      </c>
      <c r="D1759" s="39">
        <f t="shared" si="54"/>
        <v>1.1361384503599974</v>
      </c>
      <c r="E1759" s="39">
        <f t="shared" si="55"/>
        <v>4.635662231001916E-3</v>
      </c>
    </row>
    <row r="1760" spans="1:5" x14ac:dyDescent="0.35">
      <c r="A1760" s="38">
        <v>43551</v>
      </c>
      <c r="B1760" s="31">
        <v>11445.049805000001</v>
      </c>
      <c r="C1760" s="31">
        <v>2907.1984859999998</v>
      </c>
      <c r="D1760" s="39">
        <f t="shared" si="54"/>
        <v>-0.33266013541462081</v>
      </c>
      <c r="E1760" s="39">
        <f t="shared" si="55"/>
        <v>2.9668896887496039E-2</v>
      </c>
    </row>
    <row r="1761" spans="1:5" x14ac:dyDescent="0.35">
      <c r="A1761" s="38">
        <v>43552</v>
      </c>
      <c r="B1761" s="31">
        <v>11570</v>
      </c>
      <c r="C1761" s="31">
        <v>2917.9975589999999</v>
      </c>
      <c r="D1761" s="39">
        <f t="shared" si="54"/>
        <v>1.0917400721612625</v>
      </c>
      <c r="E1761" s="39">
        <f t="shared" si="55"/>
        <v>3.7145977655136052E-3</v>
      </c>
    </row>
    <row r="1762" spans="1:5" x14ac:dyDescent="0.35">
      <c r="A1762" s="38">
        <v>43556</v>
      </c>
      <c r="B1762" s="31">
        <v>11669.150390999999</v>
      </c>
      <c r="C1762" s="31">
        <v>2968.1293949999999</v>
      </c>
      <c r="D1762" s="39">
        <f t="shared" si="54"/>
        <v>0.85696102852203304</v>
      </c>
      <c r="E1762" s="39">
        <f t="shared" si="55"/>
        <v>1.7180218621286387E-2</v>
      </c>
    </row>
    <row r="1763" spans="1:5" x14ac:dyDescent="0.35">
      <c r="A1763" s="38">
        <v>43557</v>
      </c>
      <c r="B1763" s="31">
        <v>11713.200194999999</v>
      </c>
      <c r="C1763" s="31">
        <v>2973.67749</v>
      </c>
      <c r="D1763" s="39">
        <f t="shared" si="54"/>
        <v>0.37748938460827675</v>
      </c>
      <c r="E1763" s="39">
        <f t="shared" si="55"/>
        <v>1.8692227533429698E-3</v>
      </c>
    </row>
    <row r="1764" spans="1:5" x14ac:dyDescent="0.35">
      <c r="A1764" s="38">
        <v>43558</v>
      </c>
      <c r="B1764" s="31">
        <v>11643.950194999999</v>
      </c>
      <c r="C1764" s="31">
        <v>3026.929932</v>
      </c>
      <c r="D1764" s="39">
        <f t="shared" si="54"/>
        <v>-0.59121332212490196</v>
      </c>
      <c r="E1764" s="39">
        <f t="shared" si="55"/>
        <v>1.7907941321504899E-2</v>
      </c>
    </row>
    <row r="1765" spans="1:5" x14ac:dyDescent="0.35">
      <c r="A1765" s="38">
        <v>43559</v>
      </c>
      <c r="B1765" s="31">
        <v>11598</v>
      </c>
      <c r="C1765" s="31">
        <v>3017.8149410000001</v>
      </c>
      <c r="D1765" s="39">
        <f t="shared" si="54"/>
        <v>-0.39462720322980088</v>
      </c>
      <c r="E1765" s="39">
        <f t="shared" si="55"/>
        <v>-3.0112989744619954E-3</v>
      </c>
    </row>
    <row r="1766" spans="1:5" x14ac:dyDescent="0.35">
      <c r="A1766" s="38">
        <v>43560</v>
      </c>
      <c r="B1766" s="31">
        <v>11665.950194999999</v>
      </c>
      <c r="C1766" s="31">
        <v>3011.3256839999999</v>
      </c>
      <c r="D1766" s="39">
        <f t="shared" si="54"/>
        <v>0.58587855664769306</v>
      </c>
      <c r="E1766" s="39">
        <f t="shared" si="55"/>
        <v>-2.1503164133218396E-3</v>
      </c>
    </row>
    <row r="1767" spans="1:5" x14ac:dyDescent="0.35">
      <c r="A1767" s="38">
        <v>43563</v>
      </c>
      <c r="B1767" s="31">
        <v>11604.5</v>
      </c>
      <c r="C1767" s="31">
        <v>3085.3842770000001</v>
      </c>
      <c r="D1767" s="39">
        <f t="shared" si="54"/>
        <v>-0.52674830573455445</v>
      </c>
      <c r="E1767" s="39">
        <f t="shared" si="55"/>
        <v>2.459335215499733E-2</v>
      </c>
    </row>
    <row r="1768" spans="1:5" x14ac:dyDescent="0.35">
      <c r="A1768" s="38">
        <v>43564</v>
      </c>
      <c r="B1768" s="31">
        <v>11671.950194999999</v>
      </c>
      <c r="C1768" s="31">
        <v>2996.1179200000001</v>
      </c>
      <c r="D1768" s="39">
        <f t="shared" si="54"/>
        <v>0.58124171657546164</v>
      </c>
      <c r="E1768" s="39">
        <f t="shared" si="55"/>
        <v>-2.8932006189775487E-2</v>
      </c>
    </row>
    <row r="1769" spans="1:5" x14ac:dyDescent="0.35">
      <c r="A1769" s="38">
        <v>43565</v>
      </c>
      <c r="B1769" s="31">
        <v>11584.299805000001</v>
      </c>
      <c r="C1769" s="31">
        <v>2980.8603520000001</v>
      </c>
      <c r="D1769" s="39">
        <f t="shared" si="54"/>
        <v>-0.75094897198538713</v>
      </c>
      <c r="E1769" s="39">
        <f t="shared" si="55"/>
        <v>-5.0924457606127838E-3</v>
      </c>
    </row>
    <row r="1770" spans="1:5" x14ac:dyDescent="0.35">
      <c r="A1770" s="38">
        <v>43566</v>
      </c>
      <c r="B1770" s="31">
        <v>11596.700194999999</v>
      </c>
      <c r="C1770" s="31">
        <v>2970.6062010000001</v>
      </c>
      <c r="D1770" s="39">
        <f t="shared" si="54"/>
        <v>0.10704479518603827</v>
      </c>
      <c r="E1770" s="39">
        <f t="shared" si="55"/>
        <v>-3.4399971112769835E-3</v>
      </c>
    </row>
    <row r="1771" spans="1:5" x14ac:dyDescent="0.35">
      <c r="A1771" s="38">
        <v>43567</v>
      </c>
      <c r="B1771" s="31">
        <v>11643.450194999999</v>
      </c>
      <c r="C1771" s="31">
        <v>3019.6479490000002</v>
      </c>
      <c r="D1771" s="39">
        <f t="shared" si="54"/>
        <v>0.40313191868283871</v>
      </c>
      <c r="E1771" s="39">
        <f t="shared" si="55"/>
        <v>1.6509003442964298E-2</v>
      </c>
    </row>
    <row r="1772" spans="1:5" x14ac:dyDescent="0.35">
      <c r="A1772" s="38">
        <v>43570</v>
      </c>
      <c r="B1772" s="31">
        <v>11690.349609000001</v>
      </c>
      <c r="C1772" s="31">
        <v>2980.9594729999999</v>
      </c>
      <c r="D1772" s="39">
        <f t="shared" si="54"/>
        <v>0.40279653551608935</v>
      </c>
      <c r="E1772" s="39">
        <f t="shared" si="55"/>
        <v>-1.2812247206768759E-2</v>
      </c>
    </row>
    <row r="1773" spans="1:5" x14ac:dyDescent="0.35">
      <c r="A1773" s="38">
        <v>43571</v>
      </c>
      <c r="B1773" s="31">
        <v>11787.150390999999</v>
      </c>
      <c r="C1773" s="31">
        <v>2994.2849120000001</v>
      </c>
      <c r="D1773" s="39">
        <f t="shared" si="54"/>
        <v>0.82804009492987973</v>
      </c>
      <c r="E1773" s="39">
        <f t="shared" si="55"/>
        <v>4.4701845565815876E-3</v>
      </c>
    </row>
    <row r="1774" spans="1:5" x14ac:dyDescent="0.35">
      <c r="A1774" s="38">
        <v>43573</v>
      </c>
      <c r="B1774" s="31">
        <v>11752.799805000001</v>
      </c>
      <c r="C1774" s="31">
        <v>3004.4399410000001</v>
      </c>
      <c r="D1774" s="39">
        <f t="shared" si="54"/>
        <v>-0.29142400716484301</v>
      </c>
      <c r="E1774" s="39">
        <f t="shared" si="55"/>
        <v>3.3914705174856162E-3</v>
      </c>
    </row>
    <row r="1775" spans="1:5" x14ac:dyDescent="0.35">
      <c r="A1775" s="38">
        <v>43577</v>
      </c>
      <c r="B1775" s="31">
        <v>11594.450194999999</v>
      </c>
      <c r="C1775" s="31">
        <v>2986.5571289999998</v>
      </c>
      <c r="D1775" s="39">
        <f t="shared" si="54"/>
        <v>-1.3473352105651826</v>
      </c>
      <c r="E1775" s="39">
        <f t="shared" si="55"/>
        <v>-5.9521283005072008E-3</v>
      </c>
    </row>
    <row r="1776" spans="1:5" x14ac:dyDescent="0.35">
      <c r="A1776" s="38">
        <v>43578</v>
      </c>
      <c r="B1776" s="31">
        <v>11575.950194999999</v>
      </c>
      <c r="C1776" s="31">
        <v>2963.5715329999998</v>
      </c>
      <c r="D1776" s="39">
        <f t="shared" si="54"/>
        <v>-0.15955909671316676</v>
      </c>
      <c r="E1776" s="39">
        <f t="shared" si="55"/>
        <v>-7.6963523573032539E-3</v>
      </c>
    </row>
    <row r="1777" spans="1:5" x14ac:dyDescent="0.35">
      <c r="A1777" s="38">
        <v>43579</v>
      </c>
      <c r="B1777" s="31">
        <v>11726.150390999999</v>
      </c>
      <c r="C1777" s="31">
        <v>3006.9665530000002</v>
      </c>
      <c r="D1777" s="39">
        <f t="shared" si="54"/>
        <v>1.2975193696399605</v>
      </c>
      <c r="E1777" s="39">
        <f t="shared" si="55"/>
        <v>1.4642811727939617E-2</v>
      </c>
    </row>
    <row r="1778" spans="1:5" x14ac:dyDescent="0.35">
      <c r="A1778" s="38">
        <v>43580</v>
      </c>
      <c r="B1778" s="31">
        <v>11641.799805000001</v>
      </c>
      <c r="C1778" s="31">
        <v>3064.429932</v>
      </c>
      <c r="D1778" s="39">
        <f t="shared" si="54"/>
        <v>-0.7193374056053301</v>
      </c>
      <c r="E1778" s="39">
        <f t="shared" si="55"/>
        <v>1.9110082532401151E-2</v>
      </c>
    </row>
    <row r="1779" spans="1:5" x14ac:dyDescent="0.35">
      <c r="A1779" s="38">
        <v>43581</v>
      </c>
      <c r="B1779" s="31">
        <v>11754.650390999999</v>
      </c>
      <c r="C1779" s="31">
        <v>3052.4914549999999</v>
      </c>
      <c r="D1779" s="39">
        <f t="shared" si="54"/>
        <v>0.9693568682698942</v>
      </c>
      <c r="E1779" s="39">
        <f t="shared" si="55"/>
        <v>-3.8958231269489337E-3</v>
      </c>
    </row>
    <row r="1780" spans="1:5" x14ac:dyDescent="0.35">
      <c r="A1780" s="38">
        <v>43585</v>
      </c>
      <c r="B1780" s="31">
        <v>11748.150390999999</v>
      </c>
      <c r="C1780" s="31">
        <v>3068.1948240000002</v>
      </c>
      <c r="D1780" s="39">
        <f t="shared" si="54"/>
        <v>-5.5297263498170511E-2</v>
      </c>
      <c r="E1780" s="39">
        <f t="shared" si="55"/>
        <v>5.1444432298993264E-3</v>
      </c>
    </row>
    <row r="1781" spans="1:5" x14ac:dyDescent="0.35">
      <c r="A1781" s="38">
        <v>43587</v>
      </c>
      <c r="B1781" s="31">
        <v>11724.75</v>
      </c>
      <c r="C1781" s="31">
        <v>3067.3027339999999</v>
      </c>
      <c r="D1781" s="39">
        <f t="shared" si="54"/>
        <v>-0.19918361802659373</v>
      </c>
      <c r="E1781" s="39">
        <f t="shared" si="55"/>
        <v>-2.9075402677241469E-4</v>
      </c>
    </row>
    <row r="1782" spans="1:5" x14ac:dyDescent="0.35">
      <c r="A1782" s="38">
        <v>43588</v>
      </c>
      <c r="B1782" s="31">
        <v>11712.25</v>
      </c>
      <c r="C1782" s="31">
        <v>3102.7714839999999</v>
      </c>
      <c r="D1782" s="39">
        <f t="shared" si="54"/>
        <v>-0.10661208128105078</v>
      </c>
      <c r="E1782" s="39">
        <f t="shared" si="55"/>
        <v>1.1563498316237604E-2</v>
      </c>
    </row>
    <row r="1783" spans="1:5" x14ac:dyDescent="0.35">
      <c r="A1783" s="38">
        <v>43591</v>
      </c>
      <c r="B1783" s="31">
        <v>11598.25</v>
      </c>
      <c r="C1783" s="31">
        <v>3083.055664</v>
      </c>
      <c r="D1783" s="39">
        <f t="shared" si="54"/>
        <v>-0.97333987918632203</v>
      </c>
      <c r="E1783" s="39">
        <f t="shared" si="55"/>
        <v>-6.3542610539216544E-3</v>
      </c>
    </row>
    <row r="1784" spans="1:5" x14ac:dyDescent="0.35">
      <c r="A1784" s="38">
        <v>43592</v>
      </c>
      <c r="B1784" s="31">
        <v>11497.900390999999</v>
      </c>
      <c r="C1784" s="31">
        <v>3006.2233890000002</v>
      </c>
      <c r="D1784" s="39">
        <f t="shared" si="54"/>
        <v>-0.86521336408510574</v>
      </c>
      <c r="E1784" s="39">
        <f t="shared" si="55"/>
        <v>-2.4920819918092713E-2</v>
      </c>
    </row>
    <row r="1785" spans="1:5" x14ac:dyDescent="0.35">
      <c r="A1785" s="38">
        <v>43593</v>
      </c>
      <c r="B1785" s="31">
        <v>11359.450194999999</v>
      </c>
      <c r="C1785" s="31">
        <v>2989.1328130000002</v>
      </c>
      <c r="D1785" s="39">
        <f t="shared" si="54"/>
        <v>-1.2041345923328044</v>
      </c>
      <c r="E1785" s="39">
        <f t="shared" si="55"/>
        <v>-5.685065209237534E-3</v>
      </c>
    </row>
    <row r="1786" spans="1:5" x14ac:dyDescent="0.35">
      <c r="A1786" s="38">
        <v>43594</v>
      </c>
      <c r="B1786" s="31">
        <v>11301.799805000001</v>
      </c>
      <c r="C1786" s="31">
        <v>2894.2692870000001</v>
      </c>
      <c r="D1786" s="39">
        <f t="shared" si="54"/>
        <v>-0.5075103901188317</v>
      </c>
      <c r="E1786" s="39">
        <f t="shared" si="55"/>
        <v>-3.1736136175492209E-2</v>
      </c>
    </row>
    <row r="1787" spans="1:5" x14ac:dyDescent="0.35">
      <c r="A1787" s="38">
        <v>43595</v>
      </c>
      <c r="B1787" s="31">
        <v>11278.900390999999</v>
      </c>
      <c r="C1787" s="31">
        <v>2943.8559570000002</v>
      </c>
      <c r="D1787" s="39">
        <f t="shared" si="54"/>
        <v>-0.2026174095728582</v>
      </c>
      <c r="E1787" s="39">
        <f t="shared" si="55"/>
        <v>1.7132707803909381E-2</v>
      </c>
    </row>
    <row r="1788" spans="1:5" x14ac:dyDescent="0.35">
      <c r="A1788" s="38">
        <v>43598</v>
      </c>
      <c r="B1788" s="31">
        <v>11148.200194999999</v>
      </c>
      <c r="C1788" s="31">
        <v>2895.8046880000002</v>
      </c>
      <c r="D1788" s="39">
        <f t="shared" si="54"/>
        <v>-1.1588026444873298</v>
      </c>
      <c r="E1788" s="39">
        <f t="shared" si="55"/>
        <v>-1.6322561192487057E-2</v>
      </c>
    </row>
    <row r="1789" spans="1:5" x14ac:dyDescent="0.35">
      <c r="A1789" s="38">
        <v>43599</v>
      </c>
      <c r="B1789" s="31">
        <v>11222.049805000001</v>
      </c>
      <c r="C1789" s="31">
        <v>2904.7214359999998</v>
      </c>
      <c r="D1789" s="39">
        <f t="shared" si="54"/>
        <v>0.66243526944486419</v>
      </c>
      <c r="E1789" s="39">
        <f t="shared" si="55"/>
        <v>3.0791952361117398E-3</v>
      </c>
    </row>
    <row r="1790" spans="1:5" x14ac:dyDescent="0.35">
      <c r="A1790" s="38">
        <v>43600</v>
      </c>
      <c r="B1790" s="31">
        <v>11157</v>
      </c>
      <c r="C1790" s="31">
        <v>2855.1840820000002</v>
      </c>
      <c r="D1790" s="39">
        <f t="shared" si="54"/>
        <v>-0.57966063357709863</v>
      </c>
      <c r="E1790" s="39">
        <f t="shared" si="55"/>
        <v>-1.7054080775544496E-2</v>
      </c>
    </row>
    <row r="1791" spans="1:5" x14ac:dyDescent="0.35">
      <c r="A1791" s="38">
        <v>43601</v>
      </c>
      <c r="B1791" s="31">
        <v>11257.099609000001</v>
      </c>
      <c r="C1791" s="31">
        <v>2974.9653320000002</v>
      </c>
      <c r="D1791" s="39">
        <f t="shared" si="54"/>
        <v>0.89719108183204077</v>
      </c>
      <c r="E1791" s="39">
        <f t="shared" si="55"/>
        <v>4.195219872341667E-2</v>
      </c>
    </row>
    <row r="1792" spans="1:5" x14ac:dyDescent="0.35">
      <c r="A1792" s="38">
        <v>43602</v>
      </c>
      <c r="B1792" s="31">
        <v>11407.150390999999</v>
      </c>
      <c r="C1792" s="31">
        <v>3081.272461</v>
      </c>
      <c r="D1792" s="39">
        <f t="shared" si="54"/>
        <v>1.3329435397376559</v>
      </c>
      <c r="E1792" s="39">
        <f t="shared" si="55"/>
        <v>3.5733905150596157E-2</v>
      </c>
    </row>
    <row r="1793" spans="1:5" x14ac:dyDescent="0.35">
      <c r="A1793" s="38">
        <v>43605</v>
      </c>
      <c r="B1793" s="31">
        <v>11828.25</v>
      </c>
      <c r="C1793" s="31">
        <v>3270.5546880000002</v>
      </c>
      <c r="D1793" s="39">
        <f t="shared" si="54"/>
        <v>3.6915407842105727</v>
      </c>
      <c r="E1793" s="39">
        <f t="shared" si="55"/>
        <v>6.1429889565355174E-2</v>
      </c>
    </row>
    <row r="1794" spans="1:5" x14ac:dyDescent="0.35">
      <c r="A1794" s="38">
        <v>43606</v>
      </c>
      <c r="B1794" s="31">
        <v>11709.099609000001</v>
      </c>
      <c r="C1794" s="31">
        <v>3376.0195309999999</v>
      </c>
      <c r="D1794" s="39">
        <f t="shared" si="54"/>
        <v>-1.0073374421406311</v>
      </c>
      <c r="E1794" s="39">
        <f t="shared" si="55"/>
        <v>3.2246775565918845E-2</v>
      </c>
    </row>
    <row r="1795" spans="1:5" x14ac:dyDescent="0.35">
      <c r="A1795" s="38">
        <v>43607</v>
      </c>
      <c r="B1795" s="31">
        <v>11737.900390999999</v>
      </c>
      <c r="C1795" s="31">
        <v>3401.5317380000001</v>
      </c>
      <c r="D1795" s="39">
        <f t="shared" si="54"/>
        <v>0.24596922873438709</v>
      </c>
      <c r="E1795" s="39">
        <f t="shared" si="55"/>
        <v>7.5568896345938287E-3</v>
      </c>
    </row>
    <row r="1796" spans="1:5" x14ac:dyDescent="0.35">
      <c r="A1796" s="38">
        <v>43608</v>
      </c>
      <c r="B1796" s="31">
        <v>11657.049805000001</v>
      </c>
      <c r="C1796" s="31">
        <v>3416.9868160000001</v>
      </c>
      <c r="D1796" s="39">
        <f t="shared" ref="D1796:D1859" si="56">((B1796-B1795)/B1795)*100</f>
        <v>-0.6887993875121875</v>
      </c>
      <c r="E1796" s="39">
        <f t="shared" ref="E1796:E1859" si="57">((C1796-C1795)/C1795)</f>
        <v>4.5435642499949405E-3</v>
      </c>
    </row>
    <row r="1797" spans="1:5" x14ac:dyDescent="0.35">
      <c r="A1797" s="38">
        <v>43609</v>
      </c>
      <c r="B1797" s="31">
        <v>11844.099609000001</v>
      </c>
      <c r="C1797" s="31">
        <v>3346.4951169999999</v>
      </c>
      <c r="D1797" s="39">
        <f t="shared" si="56"/>
        <v>1.6046067154982031</v>
      </c>
      <c r="E1797" s="39">
        <f t="shared" si="57"/>
        <v>-2.0629783723461737E-2</v>
      </c>
    </row>
    <row r="1798" spans="1:5" x14ac:dyDescent="0.35">
      <c r="A1798" s="38">
        <v>43612</v>
      </c>
      <c r="B1798" s="31">
        <v>11924.75</v>
      </c>
      <c r="C1798" s="31">
        <v>3435.811279</v>
      </c>
      <c r="D1798" s="39">
        <f t="shared" si="56"/>
        <v>0.68093306931254816</v>
      </c>
      <c r="E1798" s="39">
        <f t="shared" si="57"/>
        <v>2.668946431335853E-2</v>
      </c>
    </row>
    <row r="1799" spans="1:5" x14ac:dyDescent="0.35">
      <c r="A1799" s="38">
        <v>43613</v>
      </c>
      <c r="B1799" s="31">
        <v>11928.75</v>
      </c>
      <c r="C1799" s="31">
        <v>3417.0864259999998</v>
      </c>
      <c r="D1799" s="39">
        <f t="shared" si="56"/>
        <v>3.3543680161009663E-2</v>
      </c>
      <c r="E1799" s="39">
        <f t="shared" si="57"/>
        <v>-5.4499073084858353E-3</v>
      </c>
    </row>
    <row r="1800" spans="1:5" x14ac:dyDescent="0.35">
      <c r="A1800" s="38">
        <v>43614</v>
      </c>
      <c r="B1800" s="31">
        <v>11861.099609000001</v>
      </c>
      <c r="C1800" s="31">
        <v>3378.248779</v>
      </c>
      <c r="D1800" s="39">
        <f t="shared" si="56"/>
        <v>-0.56712053651890781</v>
      </c>
      <c r="E1800" s="39">
        <f t="shared" si="57"/>
        <v>-1.1365719843809369E-2</v>
      </c>
    </row>
    <row r="1801" spans="1:5" x14ac:dyDescent="0.35">
      <c r="A1801" s="38">
        <v>43615</v>
      </c>
      <c r="B1801" s="31">
        <v>11945.900390999999</v>
      </c>
      <c r="C1801" s="31">
        <v>3377.7041020000001</v>
      </c>
      <c r="D1801" s="39">
        <f t="shared" si="56"/>
        <v>0.71494873827425787</v>
      </c>
      <c r="E1801" s="39">
        <f t="shared" si="57"/>
        <v>-1.6123057703319756E-4</v>
      </c>
    </row>
    <row r="1802" spans="1:5" x14ac:dyDescent="0.35">
      <c r="A1802" s="38">
        <v>43616</v>
      </c>
      <c r="B1802" s="31">
        <v>11922.799805000001</v>
      </c>
      <c r="C1802" s="31">
        <v>3449.4335940000001</v>
      </c>
      <c r="D1802" s="39">
        <f t="shared" si="56"/>
        <v>-0.19337668358094265</v>
      </c>
      <c r="E1802" s="39">
        <f t="shared" si="57"/>
        <v>2.1236168069763008E-2</v>
      </c>
    </row>
    <row r="1803" spans="1:5" x14ac:dyDescent="0.35">
      <c r="A1803" s="38">
        <v>43619</v>
      </c>
      <c r="B1803" s="31">
        <v>12088.549805000001</v>
      </c>
      <c r="C1803" s="31">
        <v>3435.0185550000001</v>
      </c>
      <c r="D1803" s="39">
        <f t="shared" si="56"/>
        <v>1.3901936014264897</v>
      </c>
      <c r="E1803" s="39">
        <f t="shared" si="57"/>
        <v>-4.1789582571103061E-3</v>
      </c>
    </row>
    <row r="1804" spans="1:5" x14ac:dyDescent="0.35">
      <c r="A1804" s="38">
        <v>43620</v>
      </c>
      <c r="B1804" s="31">
        <v>12021.650390999999</v>
      </c>
      <c r="C1804" s="31">
        <v>3478.5622560000002</v>
      </c>
      <c r="D1804" s="39">
        <f t="shared" si="56"/>
        <v>-0.55341141062537358</v>
      </c>
      <c r="E1804" s="39">
        <f t="shared" si="57"/>
        <v>1.2676409254505484E-2</v>
      </c>
    </row>
    <row r="1805" spans="1:5" x14ac:dyDescent="0.35">
      <c r="A1805" s="38">
        <v>43622</v>
      </c>
      <c r="B1805" s="31">
        <v>11843.75</v>
      </c>
      <c r="C1805" s="31">
        <v>3498.4760740000002</v>
      </c>
      <c r="D1805" s="39">
        <f t="shared" si="56"/>
        <v>-1.4798333441237339</v>
      </c>
      <c r="E1805" s="39">
        <f t="shared" si="57"/>
        <v>5.7247266354516525E-3</v>
      </c>
    </row>
    <row r="1806" spans="1:5" x14ac:dyDescent="0.35">
      <c r="A1806" s="38">
        <v>43623</v>
      </c>
      <c r="B1806" s="31">
        <v>11870.650390999999</v>
      </c>
      <c r="C1806" s="31">
        <v>3420.9995119999999</v>
      </c>
      <c r="D1806" s="39">
        <f t="shared" si="56"/>
        <v>0.22712731187334431</v>
      </c>
      <c r="E1806" s="39">
        <f t="shared" si="57"/>
        <v>-2.214580301857462E-2</v>
      </c>
    </row>
    <row r="1807" spans="1:5" x14ac:dyDescent="0.35">
      <c r="A1807" s="38">
        <v>43626</v>
      </c>
      <c r="B1807" s="31">
        <v>11922.700194999999</v>
      </c>
      <c r="C1807" s="31">
        <v>3476.9765630000002</v>
      </c>
      <c r="D1807" s="39">
        <f t="shared" si="56"/>
        <v>0.43847474473229325</v>
      </c>
      <c r="E1807" s="39">
        <f t="shared" si="57"/>
        <v>1.6362776669112924E-2</v>
      </c>
    </row>
    <row r="1808" spans="1:5" x14ac:dyDescent="0.35">
      <c r="A1808" s="38">
        <v>43627</v>
      </c>
      <c r="B1808" s="31">
        <v>11965.599609000001</v>
      </c>
      <c r="C1808" s="31">
        <v>3487.0329590000001</v>
      </c>
      <c r="D1808" s="39">
        <f t="shared" si="56"/>
        <v>0.35981290562008755</v>
      </c>
      <c r="E1808" s="39">
        <f t="shared" si="57"/>
        <v>2.8922817907415239E-3</v>
      </c>
    </row>
    <row r="1809" spans="1:5" x14ac:dyDescent="0.35">
      <c r="A1809" s="38">
        <v>43628</v>
      </c>
      <c r="B1809" s="31">
        <v>11906.200194999999</v>
      </c>
      <c r="C1809" s="31">
        <v>3518.9846189999998</v>
      </c>
      <c r="D1809" s="39">
        <f t="shared" si="56"/>
        <v>-0.49641819834355566</v>
      </c>
      <c r="E1809" s="39">
        <f t="shared" si="57"/>
        <v>9.1629934031832935E-3</v>
      </c>
    </row>
    <row r="1810" spans="1:5" x14ac:dyDescent="0.35">
      <c r="A1810" s="38">
        <v>43629</v>
      </c>
      <c r="B1810" s="31">
        <v>11914.049805000001</v>
      </c>
      <c r="C1810" s="31">
        <v>3473.4104000000002</v>
      </c>
      <c r="D1810" s="39">
        <f t="shared" si="56"/>
        <v>6.5928758726042244E-2</v>
      </c>
      <c r="E1810" s="39">
        <f t="shared" si="57"/>
        <v>-1.2950957146539217E-2</v>
      </c>
    </row>
    <row r="1811" spans="1:5" x14ac:dyDescent="0.35">
      <c r="A1811" s="38">
        <v>43630</v>
      </c>
      <c r="B1811" s="31">
        <v>11823.299805000001</v>
      </c>
      <c r="C1811" s="31">
        <v>3511.7026369999999</v>
      </c>
      <c r="D1811" s="39">
        <f t="shared" si="56"/>
        <v>-0.761705729666454</v>
      </c>
      <c r="E1811" s="39">
        <f t="shared" si="57"/>
        <v>1.1024391762056007E-2</v>
      </c>
    </row>
    <row r="1812" spans="1:5" x14ac:dyDescent="0.35">
      <c r="A1812" s="38">
        <v>43633</v>
      </c>
      <c r="B1812" s="31">
        <v>11672.150390999999</v>
      </c>
      <c r="C1812" s="31">
        <v>3485.84375</v>
      </c>
      <c r="D1812" s="39">
        <f t="shared" si="56"/>
        <v>-1.2784029542757698</v>
      </c>
      <c r="E1812" s="39">
        <f t="shared" si="57"/>
        <v>-7.3636323097364433E-3</v>
      </c>
    </row>
    <row r="1813" spans="1:5" x14ac:dyDescent="0.35">
      <c r="A1813" s="38">
        <v>43634</v>
      </c>
      <c r="B1813" s="31">
        <v>11691.5</v>
      </c>
      <c r="C1813" s="31">
        <v>3434.4243160000001</v>
      </c>
      <c r="D1813" s="39">
        <f t="shared" si="56"/>
        <v>0.16577587121324799</v>
      </c>
      <c r="E1813" s="39">
        <f t="shared" si="57"/>
        <v>-1.4750929097151847E-2</v>
      </c>
    </row>
    <row r="1814" spans="1:5" x14ac:dyDescent="0.35">
      <c r="A1814" s="38">
        <v>43635</v>
      </c>
      <c r="B1814" s="31">
        <v>11691.450194999999</v>
      </c>
      <c r="C1814" s="31">
        <v>3476.8283689999998</v>
      </c>
      <c r="D1814" s="39">
        <f t="shared" si="56"/>
        <v>-4.2599324295907744E-4</v>
      </c>
      <c r="E1814" s="39">
        <f t="shared" si="57"/>
        <v>1.2346771714389337E-2</v>
      </c>
    </row>
    <row r="1815" spans="1:5" x14ac:dyDescent="0.35">
      <c r="A1815" s="38">
        <v>43636</v>
      </c>
      <c r="B1815" s="31">
        <v>11831.75</v>
      </c>
      <c r="C1815" s="31">
        <v>3492.8781739999999</v>
      </c>
      <c r="D1815" s="39">
        <f t="shared" si="56"/>
        <v>1.2000205505729442</v>
      </c>
      <c r="E1815" s="39">
        <f t="shared" si="57"/>
        <v>4.6162200996468306E-3</v>
      </c>
    </row>
    <row r="1816" spans="1:5" x14ac:dyDescent="0.35">
      <c r="A1816" s="38">
        <v>43637</v>
      </c>
      <c r="B1816" s="31">
        <v>11724.099609000001</v>
      </c>
      <c r="C1816" s="31">
        <v>3549.4003910000001</v>
      </c>
      <c r="D1816" s="39">
        <f t="shared" si="56"/>
        <v>-0.90984335368816294</v>
      </c>
      <c r="E1816" s="39">
        <f t="shared" si="57"/>
        <v>1.6182132380320513E-2</v>
      </c>
    </row>
    <row r="1817" spans="1:5" x14ac:dyDescent="0.35">
      <c r="A1817" s="38">
        <v>43640</v>
      </c>
      <c r="B1817" s="31">
        <v>11699.650390999999</v>
      </c>
      <c r="C1817" s="31">
        <v>3532.8549800000001</v>
      </c>
      <c r="D1817" s="39">
        <f t="shared" si="56"/>
        <v>-0.20853812928400173</v>
      </c>
      <c r="E1817" s="39">
        <f t="shared" si="57"/>
        <v>-4.6614664950038482E-3</v>
      </c>
    </row>
    <row r="1818" spans="1:5" x14ac:dyDescent="0.35">
      <c r="A1818" s="38">
        <v>43641</v>
      </c>
      <c r="B1818" s="31">
        <v>11796.450194999999</v>
      </c>
      <c r="C1818" s="31">
        <v>3512.5446780000002</v>
      </c>
      <c r="D1818" s="39">
        <f t="shared" si="56"/>
        <v>0.82737347497549019</v>
      </c>
      <c r="E1818" s="39">
        <f t="shared" si="57"/>
        <v>-5.7489769931059736E-3</v>
      </c>
    </row>
    <row r="1819" spans="1:5" x14ac:dyDescent="0.35">
      <c r="A1819" s="38">
        <v>43642</v>
      </c>
      <c r="B1819" s="31">
        <v>11847.549805000001</v>
      </c>
      <c r="C1819" s="31">
        <v>3546.7253420000002</v>
      </c>
      <c r="D1819" s="39">
        <f t="shared" si="56"/>
        <v>0.43317785567102229</v>
      </c>
      <c r="E1819" s="39">
        <f t="shared" si="57"/>
        <v>9.7310261173566143E-3</v>
      </c>
    </row>
    <row r="1820" spans="1:5" x14ac:dyDescent="0.35">
      <c r="A1820" s="38">
        <v>43643</v>
      </c>
      <c r="B1820" s="31">
        <v>11841.549805000001</v>
      </c>
      <c r="C1820" s="31">
        <v>3594.3803710000002</v>
      </c>
      <c r="D1820" s="39">
        <f t="shared" si="56"/>
        <v>-5.0643382798592082E-2</v>
      </c>
      <c r="E1820" s="39">
        <f t="shared" si="57"/>
        <v>1.3436346038886484E-2</v>
      </c>
    </row>
    <row r="1821" spans="1:5" x14ac:dyDescent="0.35">
      <c r="A1821" s="38">
        <v>43644</v>
      </c>
      <c r="B1821" s="31">
        <v>11788.849609000001</v>
      </c>
      <c r="C1821" s="31">
        <v>3608.4982909999999</v>
      </c>
      <c r="D1821" s="39">
        <f t="shared" si="56"/>
        <v>-0.44504475231567692</v>
      </c>
      <c r="E1821" s="39">
        <f t="shared" si="57"/>
        <v>3.9277757340055548E-3</v>
      </c>
    </row>
    <row r="1822" spans="1:5" x14ac:dyDescent="0.35">
      <c r="A1822" s="38">
        <v>43647</v>
      </c>
      <c r="B1822" s="31">
        <v>11865.599609000001</v>
      </c>
      <c r="C1822" s="31">
        <v>3647.0385740000002</v>
      </c>
      <c r="D1822" s="39">
        <f t="shared" si="56"/>
        <v>0.65103892699934429</v>
      </c>
      <c r="E1822" s="39">
        <f t="shared" si="57"/>
        <v>1.0680421574848482E-2</v>
      </c>
    </row>
    <row r="1823" spans="1:5" x14ac:dyDescent="0.35">
      <c r="A1823" s="38">
        <v>43648</v>
      </c>
      <c r="B1823" s="31">
        <v>11910.299805000001</v>
      </c>
      <c r="C1823" s="31">
        <v>3664.7729490000002</v>
      </c>
      <c r="D1823" s="39">
        <f t="shared" si="56"/>
        <v>0.37672091991115975</v>
      </c>
      <c r="E1823" s="39">
        <f t="shared" si="57"/>
        <v>4.8626782086785792E-3</v>
      </c>
    </row>
    <row r="1824" spans="1:5" x14ac:dyDescent="0.35">
      <c r="A1824" s="38">
        <v>43649</v>
      </c>
      <c r="B1824" s="31">
        <v>11916.75</v>
      </c>
      <c r="C1824" s="31">
        <v>3676.7609859999998</v>
      </c>
      <c r="D1824" s="39">
        <f t="shared" si="56"/>
        <v>5.4156445308720241E-2</v>
      </c>
      <c r="E1824" s="39">
        <f t="shared" si="57"/>
        <v>3.2711540842580099E-3</v>
      </c>
    </row>
    <row r="1825" spans="1:5" x14ac:dyDescent="0.35">
      <c r="A1825" s="38">
        <v>43650</v>
      </c>
      <c r="B1825" s="31">
        <v>11946.75</v>
      </c>
      <c r="C1825" s="31">
        <v>3681.0209960000002</v>
      </c>
      <c r="D1825" s="39">
        <f t="shared" si="56"/>
        <v>0.25174649128327775</v>
      </c>
      <c r="E1825" s="39">
        <f t="shared" si="57"/>
        <v>1.1586312018162881E-3</v>
      </c>
    </row>
    <row r="1826" spans="1:5" x14ac:dyDescent="0.35">
      <c r="A1826" s="38">
        <v>43651</v>
      </c>
      <c r="B1826" s="31">
        <v>11811.150390999999</v>
      </c>
      <c r="C1826" s="31">
        <v>3697.963135</v>
      </c>
      <c r="D1826" s="39">
        <f t="shared" si="56"/>
        <v>-1.1350334526126418</v>
      </c>
      <c r="E1826" s="39">
        <f t="shared" si="57"/>
        <v>4.6025651628746559E-3</v>
      </c>
    </row>
    <row r="1827" spans="1:5" x14ac:dyDescent="0.35">
      <c r="A1827" s="38">
        <v>43654</v>
      </c>
      <c r="B1827" s="31">
        <v>11558.599609000001</v>
      </c>
      <c r="C1827" s="31">
        <v>3684.7365719999998</v>
      </c>
      <c r="D1827" s="39">
        <f t="shared" si="56"/>
        <v>-2.1382403376426407</v>
      </c>
      <c r="E1827" s="39">
        <f t="shared" si="57"/>
        <v>-3.5767157532791819E-3</v>
      </c>
    </row>
    <row r="1828" spans="1:5" x14ac:dyDescent="0.35">
      <c r="A1828" s="38">
        <v>43655</v>
      </c>
      <c r="B1828" s="31">
        <v>11555.900390999999</v>
      </c>
      <c r="C1828" s="31">
        <v>3381.7163089999999</v>
      </c>
      <c r="D1828" s="39">
        <f t="shared" si="56"/>
        <v>-2.3352465621352979E-2</v>
      </c>
      <c r="E1828" s="39">
        <f t="shared" si="57"/>
        <v>-8.2236615041255623E-2</v>
      </c>
    </row>
    <row r="1829" spans="1:5" x14ac:dyDescent="0.35">
      <c r="A1829" s="38">
        <v>43656</v>
      </c>
      <c r="B1829" s="31">
        <v>11498.900390999999</v>
      </c>
      <c r="C1829" s="31">
        <v>3569.7604980000001</v>
      </c>
      <c r="D1829" s="39">
        <f t="shared" si="56"/>
        <v>-0.49325451130050335</v>
      </c>
      <c r="E1829" s="39">
        <f t="shared" si="57"/>
        <v>5.5606139550956696E-2</v>
      </c>
    </row>
    <row r="1830" spans="1:5" x14ac:dyDescent="0.35">
      <c r="A1830" s="38">
        <v>43657</v>
      </c>
      <c r="B1830" s="31">
        <v>11582.900390999999</v>
      </c>
      <c r="C1830" s="31">
        <v>3397.3208009999998</v>
      </c>
      <c r="D1830" s="39">
        <f t="shared" si="56"/>
        <v>0.73050463212765482</v>
      </c>
      <c r="E1830" s="39">
        <f t="shared" si="57"/>
        <v>-4.8305676836474493E-2</v>
      </c>
    </row>
    <row r="1831" spans="1:5" x14ac:dyDescent="0.35">
      <c r="A1831" s="38">
        <v>43658</v>
      </c>
      <c r="B1831" s="31">
        <v>11552.5</v>
      </c>
      <c r="C1831" s="31">
        <v>3425.1103520000001</v>
      </c>
      <c r="D1831" s="39">
        <f t="shared" si="56"/>
        <v>-0.26245922846423297</v>
      </c>
      <c r="E1831" s="39">
        <f t="shared" si="57"/>
        <v>8.179843066872125E-3</v>
      </c>
    </row>
    <row r="1832" spans="1:5" x14ac:dyDescent="0.35">
      <c r="A1832" s="38">
        <v>43661</v>
      </c>
      <c r="B1832" s="31">
        <v>11588.349609000001</v>
      </c>
      <c r="C1832" s="31">
        <v>3352.1132809999999</v>
      </c>
      <c r="D1832" s="39">
        <f t="shared" si="56"/>
        <v>0.31031905648128788</v>
      </c>
      <c r="E1832" s="39">
        <f t="shared" si="57"/>
        <v>-2.1312326756822764E-2</v>
      </c>
    </row>
    <row r="1833" spans="1:5" x14ac:dyDescent="0.35">
      <c r="A1833" s="38">
        <v>43662</v>
      </c>
      <c r="B1833" s="31">
        <v>11662.599609000001</v>
      </c>
      <c r="C1833" s="31">
        <v>3386.4533689999998</v>
      </c>
      <c r="D1833" s="39">
        <f t="shared" si="56"/>
        <v>0.64072971997957606</v>
      </c>
      <c r="E1833" s="39">
        <f t="shared" si="57"/>
        <v>1.0244310117632903E-2</v>
      </c>
    </row>
    <row r="1834" spans="1:5" x14ac:dyDescent="0.35">
      <c r="A1834" s="38">
        <v>43663</v>
      </c>
      <c r="B1834" s="31">
        <v>11687.5</v>
      </c>
      <c r="C1834" s="31">
        <v>3422.7780760000001</v>
      </c>
      <c r="D1834" s="39">
        <f t="shared" si="56"/>
        <v>0.21350635222685382</v>
      </c>
      <c r="E1834" s="39">
        <f t="shared" si="57"/>
        <v>1.0726474881514961E-2</v>
      </c>
    </row>
    <row r="1835" spans="1:5" x14ac:dyDescent="0.35">
      <c r="A1835" s="38">
        <v>43664</v>
      </c>
      <c r="B1835" s="31">
        <v>11596.900390999999</v>
      </c>
      <c r="C1835" s="31">
        <v>3437.2683109999998</v>
      </c>
      <c r="D1835" s="39">
        <f t="shared" si="56"/>
        <v>-0.7751838203208623</v>
      </c>
      <c r="E1835" s="39">
        <f t="shared" si="57"/>
        <v>4.2334719570640833E-3</v>
      </c>
    </row>
    <row r="1836" spans="1:5" x14ac:dyDescent="0.35">
      <c r="A1836" s="38">
        <v>43665</v>
      </c>
      <c r="B1836" s="31">
        <v>11419.25</v>
      </c>
      <c r="C1836" s="31">
        <v>3441.5854490000002</v>
      </c>
      <c r="D1836" s="39">
        <f t="shared" si="56"/>
        <v>-1.5318782175439591</v>
      </c>
      <c r="E1836" s="39">
        <f t="shared" si="57"/>
        <v>1.2559793444650708E-3</v>
      </c>
    </row>
    <row r="1837" spans="1:5" x14ac:dyDescent="0.35">
      <c r="A1837" s="38">
        <v>43668</v>
      </c>
      <c r="B1837" s="31">
        <v>11346.200194999999</v>
      </c>
      <c r="C1837" s="31">
        <v>3298.1223140000002</v>
      </c>
      <c r="D1837" s="39">
        <f t="shared" si="56"/>
        <v>-0.6397075552247351</v>
      </c>
      <c r="E1837" s="39">
        <f t="shared" si="57"/>
        <v>-4.1685187575884582E-2</v>
      </c>
    </row>
    <row r="1838" spans="1:5" x14ac:dyDescent="0.35">
      <c r="A1838" s="38">
        <v>43669</v>
      </c>
      <c r="B1838" s="31">
        <v>11331.049805000001</v>
      </c>
      <c r="C1838" s="31">
        <v>3222.1970209999999</v>
      </c>
      <c r="D1838" s="39">
        <f t="shared" si="56"/>
        <v>-0.13352831555603342</v>
      </c>
      <c r="E1838" s="39">
        <f t="shared" si="57"/>
        <v>-2.30207632620869E-2</v>
      </c>
    </row>
    <row r="1839" spans="1:5" x14ac:dyDescent="0.35">
      <c r="A1839" s="38">
        <v>43670</v>
      </c>
      <c r="B1839" s="31">
        <v>11271.299805000001</v>
      </c>
      <c r="C1839" s="31">
        <v>3252.2692870000001</v>
      </c>
      <c r="D1839" s="39">
        <f t="shared" si="56"/>
        <v>-0.52731212931068738</v>
      </c>
      <c r="E1839" s="39">
        <f t="shared" si="57"/>
        <v>9.3328451997225434E-3</v>
      </c>
    </row>
    <row r="1840" spans="1:5" x14ac:dyDescent="0.35">
      <c r="A1840" s="38">
        <v>43671</v>
      </c>
      <c r="B1840" s="31">
        <v>11252.150390999999</v>
      </c>
      <c r="C1840" s="31">
        <v>3149.696289</v>
      </c>
      <c r="D1840" s="39">
        <f t="shared" si="56"/>
        <v>-0.16989534775311871</v>
      </c>
      <c r="E1840" s="39">
        <f t="shared" si="57"/>
        <v>-3.1538900671603608E-2</v>
      </c>
    </row>
    <row r="1841" spans="1:5" x14ac:dyDescent="0.35">
      <c r="A1841" s="38">
        <v>43672</v>
      </c>
      <c r="B1841" s="31">
        <v>11284.299805000001</v>
      </c>
      <c r="C1841" s="31">
        <v>3023.6010740000002</v>
      </c>
      <c r="D1841" s="39">
        <f t="shared" si="56"/>
        <v>0.28571795508275433</v>
      </c>
      <c r="E1841" s="39">
        <f t="shared" si="57"/>
        <v>-4.0034086918276784E-2</v>
      </c>
    </row>
    <row r="1842" spans="1:5" x14ac:dyDescent="0.35">
      <c r="A1842" s="38">
        <v>43675</v>
      </c>
      <c r="B1842" s="31">
        <v>11189.200194999999</v>
      </c>
      <c r="C1842" s="31">
        <v>3240.061768</v>
      </c>
      <c r="D1842" s="39">
        <f t="shared" si="56"/>
        <v>-0.84276039845966422</v>
      </c>
      <c r="E1842" s="39">
        <f t="shared" si="57"/>
        <v>7.1590361526640958E-2</v>
      </c>
    </row>
    <row r="1843" spans="1:5" x14ac:dyDescent="0.35">
      <c r="A1843" s="38">
        <v>43676</v>
      </c>
      <c r="B1843" s="31">
        <v>11085.400390999999</v>
      </c>
      <c r="C1843" s="31">
        <v>3228.2014159999999</v>
      </c>
      <c r="D1843" s="39">
        <f t="shared" si="56"/>
        <v>-0.92767849525459511</v>
      </c>
      <c r="E1843" s="39">
        <f t="shared" si="57"/>
        <v>-3.6605326840176916E-3</v>
      </c>
    </row>
    <row r="1844" spans="1:5" x14ac:dyDescent="0.35">
      <c r="A1844" s="38">
        <v>43677</v>
      </c>
      <c r="B1844" s="31">
        <v>11118</v>
      </c>
      <c r="C1844" s="31">
        <v>3225.5219729999999</v>
      </c>
      <c r="D1844" s="39">
        <f t="shared" si="56"/>
        <v>0.29407696474786527</v>
      </c>
      <c r="E1844" s="39">
        <f t="shared" si="57"/>
        <v>-8.3001109742403755E-4</v>
      </c>
    </row>
    <row r="1845" spans="1:5" x14ac:dyDescent="0.35">
      <c r="A1845" s="38">
        <v>43678</v>
      </c>
      <c r="B1845" s="31">
        <v>10980</v>
      </c>
      <c r="C1845" s="31">
        <v>3227.6062010000001</v>
      </c>
      <c r="D1845" s="39">
        <f t="shared" si="56"/>
        <v>-1.24123043712898</v>
      </c>
      <c r="E1845" s="39">
        <f t="shared" si="57"/>
        <v>6.4616766447312822E-4</v>
      </c>
    </row>
    <row r="1846" spans="1:5" x14ac:dyDescent="0.35">
      <c r="A1846" s="38">
        <v>43679</v>
      </c>
      <c r="B1846" s="31">
        <v>10997.349609000001</v>
      </c>
      <c r="C1846" s="31">
        <v>3197.8811040000001</v>
      </c>
      <c r="D1846" s="39">
        <f t="shared" si="56"/>
        <v>0.15801101092896885</v>
      </c>
      <c r="E1846" s="39">
        <f t="shared" si="57"/>
        <v>-9.2096418053696765E-3</v>
      </c>
    </row>
    <row r="1847" spans="1:5" x14ac:dyDescent="0.35">
      <c r="A1847" s="38">
        <v>43682</v>
      </c>
      <c r="B1847" s="31">
        <v>10862.599609000001</v>
      </c>
      <c r="C1847" s="31">
        <v>3213.5622560000002</v>
      </c>
      <c r="D1847" s="39">
        <f t="shared" si="56"/>
        <v>-1.2252952283132239</v>
      </c>
      <c r="E1847" s="39">
        <f t="shared" si="57"/>
        <v>4.9036069478585942E-3</v>
      </c>
    </row>
    <row r="1848" spans="1:5" x14ac:dyDescent="0.35">
      <c r="A1848" s="38">
        <v>43683</v>
      </c>
      <c r="B1848" s="31">
        <v>10948.25</v>
      </c>
      <c r="C1848" s="31">
        <v>3136.297607</v>
      </c>
      <c r="D1848" s="39">
        <f t="shared" si="56"/>
        <v>0.78848888924374239</v>
      </c>
      <c r="E1848" s="39">
        <f t="shared" si="57"/>
        <v>-2.4043302368186699E-2</v>
      </c>
    </row>
    <row r="1849" spans="1:5" x14ac:dyDescent="0.35">
      <c r="A1849" s="38">
        <v>43684</v>
      </c>
      <c r="B1849" s="31">
        <v>10855.5</v>
      </c>
      <c r="C1849" s="31">
        <v>3247.654297</v>
      </c>
      <c r="D1849" s="39">
        <f t="shared" si="56"/>
        <v>-0.84716735551343825</v>
      </c>
      <c r="E1849" s="39">
        <f t="shared" si="57"/>
        <v>3.5505779091709801E-2</v>
      </c>
    </row>
    <row r="1850" spans="1:5" x14ac:dyDescent="0.35">
      <c r="A1850" s="38">
        <v>43685</v>
      </c>
      <c r="B1850" s="31">
        <v>11032.450194999999</v>
      </c>
      <c r="C1850" s="31">
        <v>3241.2526859999998</v>
      </c>
      <c r="D1850" s="39">
        <f t="shared" si="56"/>
        <v>1.6300510800976411</v>
      </c>
      <c r="E1850" s="39">
        <f t="shared" si="57"/>
        <v>-1.9711491478368488E-3</v>
      </c>
    </row>
    <row r="1851" spans="1:5" x14ac:dyDescent="0.35">
      <c r="A1851" s="38">
        <v>43686</v>
      </c>
      <c r="B1851" s="31">
        <v>11109.650390999999</v>
      </c>
      <c r="C1851" s="31">
        <v>3309.6347660000001</v>
      </c>
      <c r="D1851" s="39">
        <f t="shared" si="56"/>
        <v>0.69975567199920441</v>
      </c>
      <c r="E1851" s="39">
        <f t="shared" si="57"/>
        <v>2.1097423318880457E-2</v>
      </c>
    </row>
    <row r="1852" spans="1:5" x14ac:dyDescent="0.35">
      <c r="A1852" s="38">
        <v>43690</v>
      </c>
      <c r="B1852" s="31">
        <v>10925.849609000001</v>
      </c>
      <c r="C1852" s="31">
        <v>3393.9958499999998</v>
      </c>
      <c r="D1852" s="39">
        <f t="shared" si="56"/>
        <v>-1.6544245366073504</v>
      </c>
      <c r="E1852" s="39">
        <f t="shared" si="57"/>
        <v>2.5489544908895746E-2</v>
      </c>
    </row>
    <row r="1853" spans="1:5" x14ac:dyDescent="0.35">
      <c r="A1853" s="38">
        <v>43691</v>
      </c>
      <c r="B1853" s="31">
        <v>11029.400390999999</v>
      </c>
      <c r="C1853" s="31">
        <v>3197.6333009999998</v>
      </c>
      <c r="D1853" s="39">
        <f t="shared" si="56"/>
        <v>0.94775954004254337</v>
      </c>
      <c r="E1853" s="39">
        <f t="shared" si="57"/>
        <v>-5.7855860077141802E-2</v>
      </c>
    </row>
    <row r="1854" spans="1:5" x14ac:dyDescent="0.35">
      <c r="A1854" s="38">
        <v>43693</v>
      </c>
      <c r="B1854" s="31">
        <v>11047.799805000001</v>
      </c>
      <c r="C1854" s="31">
        <v>3265.2211910000001</v>
      </c>
      <c r="D1854" s="39">
        <f t="shared" si="56"/>
        <v>0.16682152562903857</v>
      </c>
      <c r="E1854" s="39">
        <f t="shared" si="57"/>
        <v>2.1136848299291668E-2</v>
      </c>
    </row>
    <row r="1855" spans="1:5" x14ac:dyDescent="0.35">
      <c r="A1855" s="38">
        <v>43696</v>
      </c>
      <c r="B1855" s="31">
        <v>11053.900390999999</v>
      </c>
      <c r="C1855" s="31">
        <v>3312.1159670000002</v>
      </c>
      <c r="D1855" s="39">
        <f t="shared" si="56"/>
        <v>5.5219918062215975E-2</v>
      </c>
      <c r="E1855" s="39">
        <f t="shared" si="57"/>
        <v>1.4361898706665625E-2</v>
      </c>
    </row>
    <row r="1856" spans="1:5" x14ac:dyDescent="0.35">
      <c r="A1856" s="38">
        <v>43697</v>
      </c>
      <c r="B1856" s="31">
        <v>11017</v>
      </c>
      <c r="C1856" s="31">
        <v>3303.0349120000001</v>
      </c>
      <c r="D1856" s="39">
        <f t="shared" si="56"/>
        <v>-0.33382235857709763</v>
      </c>
      <c r="E1856" s="39">
        <f t="shared" si="57"/>
        <v>-2.7417684315641311E-3</v>
      </c>
    </row>
    <row r="1857" spans="1:5" x14ac:dyDescent="0.35">
      <c r="A1857" s="38">
        <v>43698</v>
      </c>
      <c r="B1857" s="31">
        <v>10918.700194999999</v>
      </c>
      <c r="C1857" s="31">
        <v>3269.3400879999999</v>
      </c>
      <c r="D1857" s="39">
        <f t="shared" si="56"/>
        <v>-0.89225565035854193</v>
      </c>
      <c r="E1857" s="39">
        <f t="shared" si="57"/>
        <v>-1.0201171013235767E-2</v>
      </c>
    </row>
    <row r="1858" spans="1:5" x14ac:dyDescent="0.35">
      <c r="A1858" s="38">
        <v>43699</v>
      </c>
      <c r="B1858" s="31">
        <v>10741.349609000001</v>
      </c>
      <c r="C1858" s="31">
        <v>3236.9353030000002</v>
      </c>
      <c r="D1858" s="39">
        <f t="shared" si="56"/>
        <v>-1.6242829533978123</v>
      </c>
      <c r="E1858" s="39">
        <f t="shared" si="57"/>
        <v>-9.9117204474812419E-3</v>
      </c>
    </row>
    <row r="1859" spans="1:5" x14ac:dyDescent="0.35">
      <c r="A1859" s="38">
        <v>43700</v>
      </c>
      <c r="B1859" s="31">
        <v>10829.349609000001</v>
      </c>
      <c r="C1859" s="31">
        <v>3090.6928710000002</v>
      </c>
      <c r="D1859" s="39">
        <f t="shared" si="56"/>
        <v>0.81926390261300353</v>
      </c>
      <c r="E1859" s="39">
        <f t="shared" si="57"/>
        <v>-4.5179287909913469E-2</v>
      </c>
    </row>
    <row r="1860" spans="1:5" x14ac:dyDescent="0.35">
      <c r="A1860" s="38">
        <v>43703</v>
      </c>
      <c r="B1860" s="31">
        <v>11057.849609000001</v>
      </c>
      <c r="C1860" s="31">
        <v>3150.4902339999999</v>
      </c>
      <c r="D1860" s="39">
        <f t="shared" ref="D1860:D1923" si="58">((B1860-B1859)/B1859)*100</f>
        <v>2.1100066786106839</v>
      </c>
      <c r="E1860" s="39">
        <f t="shared" ref="E1860:E1923" si="59">((C1860-C1859)/C1859)</f>
        <v>1.9347559105946401E-2</v>
      </c>
    </row>
    <row r="1861" spans="1:5" x14ac:dyDescent="0.35">
      <c r="A1861" s="38">
        <v>43704</v>
      </c>
      <c r="B1861" s="31">
        <v>11105.349609000001</v>
      </c>
      <c r="C1861" s="31">
        <v>3299.2634280000002</v>
      </c>
      <c r="D1861" s="39">
        <f t="shared" si="58"/>
        <v>0.42955910669412317</v>
      </c>
      <c r="E1861" s="39">
        <f t="shared" si="59"/>
        <v>4.7222236207700094E-2</v>
      </c>
    </row>
    <row r="1862" spans="1:5" x14ac:dyDescent="0.35">
      <c r="A1862" s="38">
        <v>43705</v>
      </c>
      <c r="B1862" s="31">
        <v>11046.099609000001</v>
      </c>
      <c r="C1862" s="31">
        <v>3332.5114749999998</v>
      </c>
      <c r="D1862" s="39">
        <f t="shared" si="58"/>
        <v>-0.53352665234404328</v>
      </c>
      <c r="E1862" s="39">
        <f t="shared" si="59"/>
        <v>1.0077415073265131E-2</v>
      </c>
    </row>
    <row r="1863" spans="1:5" x14ac:dyDescent="0.35">
      <c r="A1863" s="38">
        <v>43706</v>
      </c>
      <c r="B1863" s="31">
        <v>10948.299805000001</v>
      </c>
      <c r="C1863" s="31">
        <v>3301.3476559999999</v>
      </c>
      <c r="D1863" s="39">
        <f t="shared" si="58"/>
        <v>-0.88537861744715884</v>
      </c>
      <c r="E1863" s="39">
        <f t="shared" si="59"/>
        <v>-9.351451370471239E-3</v>
      </c>
    </row>
    <row r="1864" spans="1:5" x14ac:dyDescent="0.35">
      <c r="A1864" s="38">
        <v>43707</v>
      </c>
      <c r="B1864" s="31">
        <v>11023.25</v>
      </c>
      <c r="C1864" s="31">
        <v>3274.5009770000001</v>
      </c>
      <c r="D1864" s="39">
        <f t="shared" si="58"/>
        <v>0.68458296114406991</v>
      </c>
      <c r="E1864" s="39">
        <f t="shared" si="59"/>
        <v>-8.1320363068117206E-3</v>
      </c>
    </row>
    <row r="1865" spans="1:5" x14ac:dyDescent="0.35">
      <c r="A1865" s="38">
        <v>43711</v>
      </c>
      <c r="B1865" s="31">
        <v>10797.900390999999</v>
      </c>
      <c r="C1865" s="31">
        <v>3307.4514159999999</v>
      </c>
      <c r="D1865" s="39">
        <f t="shared" si="58"/>
        <v>-2.0443118771687185</v>
      </c>
      <c r="E1865" s="39">
        <f t="shared" si="59"/>
        <v>1.0062736041748854E-2</v>
      </c>
    </row>
    <row r="1866" spans="1:5" x14ac:dyDescent="0.35">
      <c r="A1866" s="38">
        <v>43712</v>
      </c>
      <c r="B1866" s="31">
        <v>10844.650390999999</v>
      </c>
      <c r="C1866" s="31">
        <v>3234.007568</v>
      </c>
      <c r="D1866" s="39">
        <f t="shared" si="58"/>
        <v>0.43295454030087105</v>
      </c>
      <c r="E1866" s="39">
        <f t="shared" si="59"/>
        <v>-2.2205571227656061E-2</v>
      </c>
    </row>
    <row r="1867" spans="1:5" x14ac:dyDescent="0.35">
      <c r="A1867" s="38">
        <v>43713</v>
      </c>
      <c r="B1867" s="31">
        <v>10847.900390999999</v>
      </c>
      <c r="C1867" s="31">
        <v>3225.8195799999999</v>
      </c>
      <c r="D1867" s="39">
        <f t="shared" si="58"/>
        <v>2.9968693160428505E-2</v>
      </c>
      <c r="E1867" s="39">
        <f t="shared" si="59"/>
        <v>-2.5318394678537537E-3</v>
      </c>
    </row>
    <row r="1868" spans="1:5" x14ac:dyDescent="0.35">
      <c r="A1868" s="38">
        <v>43714</v>
      </c>
      <c r="B1868" s="31">
        <v>10946.200194999999</v>
      </c>
      <c r="C1868" s="31">
        <v>3267.9504390000002</v>
      </c>
      <c r="D1868" s="39">
        <f t="shared" si="58"/>
        <v>0.90616433094790405</v>
      </c>
      <c r="E1868" s="39">
        <f t="shared" si="59"/>
        <v>1.306051313632374E-2</v>
      </c>
    </row>
    <row r="1869" spans="1:5" x14ac:dyDescent="0.35">
      <c r="A1869" s="38">
        <v>43717</v>
      </c>
      <c r="B1869" s="31">
        <v>11003.049805000001</v>
      </c>
      <c r="C1869" s="31">
        <v>3347.6469729999999</v>
      </c>
      <c r="D1869" s="39">
        <f t="shared" si="58"/>
        <v>0.5193547439957189</v>
      </c>
      <c r="E1869" s="39">
        <f t="shared" si="59"/>
        <v>2.438731415534778E-2</v>
      </c>
    </row>
    <row r="1870" spans="1:5" x14ac:dyDescent="0.35">
      <c r="A1870" s="38">
        <v>43719</v>
      </c>
      <c r="B1870" s="31">
        <v>11035.700194999999</v>
      </c>
      <c r="C1870" s="31">
        <v>3411.5134280000002</v>
      </c>
      <c r="D1870" s="39">
        <f t="shared" si="58"/>
        <v>0.29673945477518338</v>
      </c>
      <c r="E1870" s="39">
        <f t="shared" si="59"/>
        <v>1.9078013755663811E-2</v>
      </c>
    </row>
    <row r="1871" spans="1:5" x14ac:dyDescent="0.35">
      <c r="A1871" s="38">
        <v>43720</v>
      </c>
      <c r="B1871" s="31">
        <v>10982.799805000001</v>
      </c>
      <c r="C1871" s="31">
        <v>3390.720703</v>
      </c>
      <c r="D1871" s="39">
        <f t="shared" si="58"/>
        <v>-0.47935689684617133</v>
      </c>
      <c r="E1871" s="39">
        <f t="shared" si="59"/>
        <v>-6.0948682861230834E-3</v>
      </c>
    </row>
    <row r="1872" spans="1:5" x14ac:dyDescent="0.35">
      <c r="A1872" s="38">
        <v>43721</v>
      </c>
      <c r="B1872" s="31">
        <v>11075.900390999999</v>
      </c>
      <c r="C1872" s="31">
        <v>3356.9267580000001</v>
      </c>
      <c r="D1872" s="39">
        <f t="shared" si="58"/>
        <v>0.8476944645536918</v>
      </c>
      <c r="E1872" s="39">
        <f t="shared" si="59"/>
        <v>-9.9665964731628018E-3</v>
      </c>
    </row>
    <row r="1873" spans="1:5" x14ac:dyDescent="0.35">
      <c r="A1873" s="38">
        <v>43724</v>
      </c>
      <c r="B1873" s="31">
        <v>11003.5</v>
      </c>
      <c r="C1873" s="31">
        <v>3401.5886230000001</v>
      </c>
      <c r="D1873" s="39">
        <f t="shared" si="58"/>
        <v>-0.65367499204696689</v>
      </c>
      <c r="E1873" s="39">
        <f t="shared" si="59"/>
        <v>1.3304390658379694E-2</v>
      </c>
    </row>
    <row r="1874" spans="1:5" x14ac:dyDescent="0.35">
      <c r="A1874" s="38">
        <v>43725</v>
      </c>
      <c r="B1874" s="31">
        <v>10817.599609000001</v>
      </c>
      <c r="C1874" s="31">
        <v>3393.1523440000001</v>
      </c>
      <c r="D1874" s="39">
        <f t="shared" si="58"/>
        <v>-1.6894659971827077</v>
      </c>
      <c r="E1874" s="39">
        <f t="shared" si="59"/>
        <v>-2.4800997225113345E-3</v>
      </c>
    </row>
    <row r="1875" spans="1:5" x14ac:dyDescent="0.35">
      <c r="A1875" s="38">
        <v>43726</v>
      </c>
      <c r="B1875" s="31">
        <v>10840.650390999999</v>
      </c>
      <c r="C1875" s="31">
        <v>3343.0812989999999</v>
      </c>
      <c r="D1875" s="39">
        <f t="shared" si="58"/>
        <v>0.21308592324697154</v>
      </c>
      <c r="E1875" s="39">
        <f t="shared" si="59"/>
        <v>-1.4756497770734971E-2</v>
      </c>
    </row>
    <row r="1876" spans="1:5" x14ac:dyDescent="0.35">
      <c r="A1876" s="38">
        <v>43727</v>
      </c>
      <c r="B1876" s="31">
        <v>10704.799805000001</v>
      </c>
      <c r="C1876" s="31">
        <v>3388.1899410000001</v>
      </c>
      <c r="D1876" s="39">
        <f t="shared" si="58"/>
        <v>-1.2531589996923338</v>
      </c>
      <c r="E1876" s="39">
        <f t="shared" si="59"/>
        <v>1.3493133419607018E-2</v>
      </c>
    </row>
    <row r="1877" spans="1:5" x14ac:dyDescent="0.35">
      <c r="A1877" s="38">
        <v>43728</v>
      </c>
      <c r="B1877" s="31">
        <v>11274.200194999999</v>
      </c>
      <c r="C1877" s="31">
        <v>3336.779297</v>
      </c>
      <c r="D1877" s="39">
        <f t="shared" si="58"/>
        <v>5.3191129247839193</v>
      </c>
      <c r="E1877" s="39">
        <f t="shared" si="59"/>
        <v>-1.5173483451410803E-2</v>
      </c>
    </row>
    <row r="1878" spans="1:5" x14ac:dyDescent="0.35">
      <c r="A1878" s="38">
        <v>43731</v>
      </c>
      <c r="B1878" s="31">
        <v>11600.200194999999</v>
      </c>
      <c r="C1878" s="31">
        <v>3674.3725589999999</v>
      </c>
      <c r="D1878" s="39">
        <f t="shared" si="58"/>
        <v>2.8915576658340507</v>
      </c>
      <c r="E1878" s="39">
        <f t="shared" si="59"/>
        <v>0.10117338665566525</v>
      </c>
    </row>
    <row r="1879" spans="1:5" x14ac:dyDescent="0.35">
      <c r="A1879" s="38">
        <v>43732</v>
      </c>
      <c r="B1879" s="31">
        <v>11588.200194999999</v>
      </c>
      <c r="C1879" s="31">
        <v>3993.505615</v>
      </c>
      <c r="D1879" s="39">
        <f t="shared" si="58"/>
        <v>-0.10344649056291566</v>
      </c>
      <c r="E1879" s="39">
        <f t="shared" si="59"/>
        <v>8.6853755539382183E-2</v>
      </c>
    </row>
    <row r="1880" spans="1:5" x14ac:dyDescent="0.35">
      <c r="A1880" s="38">
        <v>43733</v>
      </c>
      <c r="B1880" s="31">
        <v>11440.200194999999</v>
      </c>
      <c r="C1880" s="31">
        <v>3931.9716800000001</v>
      </c>
      <c r="D1880" s="39">
        <f t="shared" si="58"/>
        <v>-1.2771612287459277</v>
      </c>
      <c r="E1880" s="39">
        <f t="shared" si="59"/>
        <v>-1.5408500934335091E-2</v>
      </c>
    </row>
    <row r="1881" spans="1:5" x14ac:dyDescent="0.35">
      <c r="A1881" s="38">
        <v>43734</v>
      </c>
      <c r="B1881" s="31">
        <v>11571.200194999999</v>
      </c>
      <c r="C1881" s="31">
        <v>3901.3535160000001</v>
      </c>
      <c r="D1881" s="39">
        <f t="shared" si="58"/>
        <v>1.1450848566203784</v>
      </c>
      <c r="E1881" s="39">
        <f t="shared" si="59"/>
        <v>-7.7869747017099518E-3</v>
      </c>
    </row>
    <row r="1882" spans="1:5" x14ac:dyDescent="0.35">
      <c r="A1882" s="38">
        <v>43735</v>
      </c>
      <c r="B1882" s="31">
        <v>11512.400390999999</v>
      </c>
      <c r="C1882" s="31">
        <v>3970.7282709999999</v>
      </c>
      <c r="D1882" s="39">
        <f t="shared" si="58"/>
        <v>-0.50815648341654351</v>
      </c>
      <c r="E1882" s="39">
        <f t="shared" si="59"/>
        <v>1.7782227300213678E-2</v>
      </c>
    </row>
    <row r="1883" spans="1:5" x14ac:dyDescent="0.35">
      <c r="A1883" s="38">
        <v>43738</v>
      </c>
      <c r="B1883" s="31">
        <v>11474.450194999999</v>
      </c>
      <c r="C1883" s="31">
        <v>4026.9028320000002</v>
      </c>
      <c r="D1883" s="39">
        <f t="shared" si="58"/>
        <v>-0.32964624848930674</v>
      </c>
      <c r="E1883" s="39">
        <f t="shared" si="59"/>
        <v>1.4147168268921383E-2</v>
      </c>
    </row>
    <row r="1884" spans="1:5" x14ac:dyDescent="0.35">
      <c r="A1884" s="38">
        <v>43739</v>
      </c>
      <c r="B1884" s="31">
        <v>11359.900390999999</v>
      </c>
      <c r="C1884" s="31">
        <v>4015.6379390000002</v>
      </c>
      <c r="D1884" s="39">
        <f t="shared" si="58"/>
        <v>-0.99830320453972943</v>
      </c>
      <c r="E1884" s="39">
        <f t="shared" si="59"/>
        <v>-2.7974086959543574E-3</v>
      </c>
    </row>
    <row r="1885" spans="1:5" x14ac:dyDescent="0.35">
      <c r="A1885" s="38">
        <v>43741</v>
      </c>
      <c r="B1885" s="31">
        <v>11314</v>
      </c>
      <c r="C1885" s="31">
        <v>3962.3911130000001</v>
      </c>
      <c r="D1885" s="39">
        <f t="shared" si="58"/>
        <v>-0.40405628060228665</v>
      </c>
      <c r="E1885" s="39">
        <f t="shared" si="59"/>
        <v>-1.3259867251194444E-2</v>
      </c>
    </row>
    <row r="1886" spans="1:5" x14ac:dyDescent="0.35">
      <c r="A1886" s="38">
        <v>43742</v>
      </c>
      <c r="B1886" s="31">
        <v>11174.75</v>
      </c>
      <c r="C1886" s="31">
        <v>3930.0363769999999</v>
      </c>
      <c r="D1886" s="39">
        <f t="shared" si="58"/>
        <v>-1.2307760296977197</v>
      </c>
      <c r="E1886" s="39">
        <f t="shared" si="59"/>
        <v>-8.1654574415557513E-3</v>
      </c>
    </row>
    <row r="1887" spans="1:5" x14ac:dyDescent="0.35">
      <c r="A1887" s="38">
        <v>43745</v>
      </c>
      <c r="B1887" s="31">
        <v>11126.400390999999</v>
      </c>
      <c r="C1887" s="31">
        <v>3874.6059570000002</v>
      </c>
      <c r="D1887" s="39">
        <f t="shared" si="58"/>
        <v>-0.43266837289425519</v>
      </c>
      <c r="E1887" s="39">
        <f t="shared" si="59"/>
        <v>-1.4104302017253233E-2</v>
      </c>
    </row>
    <row r="1888" spans="1:5" x14ac:dyDescent="0.35">
      <c r="A1888" s="38">
        <v>43747</v>
      </c>
      <c r="B1888" s="31">
        <v>11313.299805000001</v>
      </c>
      <c r="C1888" s="31">
        <v>3871.578857</v>
      </c>
      <c r="D1888" s="39">
        <f t="shared" si="58"/>
        <v>1.6797832850881571</v>
      </c>
      <c r="E1888" s="39">
        <f t="shared" si="59"/>
        <v>-7.8126654260967624E-4</v>
      </c>
    </row>
    <row r="1889" spans="1:5" x14ac:dyDescent="0.35">
      <c r="A1889" s="38">
        <v>43748</v>
      </c>
      <c r="B1889" s="31">
        <v>11234.549805000001</v>
      </c>
      <c r="C1889" s="31">
        <v>3993.654297</v>
      </c>
      <c r="D1889" s="39">
        <f t="shared" si="58"/>
        <v>-0.69608338289767435</v>
      </c>
      <c r="E1889" s="39">
        <f t="shared" si="59"/>
        <v>3.1531177462466461E-2</v>
      </c>
    </row>
    <row r="1890" spans="1:5" x14ac:dyDescent="0.35">
      <c r="A1890" s="38">
        <v>43749</v>
      </c>
      <c r="B1890" s="31">
        <v>11305.049805000001</v>
      </c>
      <c r="C1890" s="31">
        <v>3919.2182619999999</v>
      </c>
      <c r="D1890" s="39">
        <f t="shared" si="58"/>
        <v>0.62752848332759692</v>
      </c>
      <c r="E1890" s="39">
        <f t="shared" si="59"/>
        <v>-1.8638577469240615E-2</v>
      </c>
    </row>
    <row r="1891" spans="1:5" x14ac:dyDescent="0.35">
      <c r="A1891" s="38">
        <v>43752</v>
      </c>
      <c r="B1891" s="31">
        <v>11341.150390999999</v>
      </c>
      <c r="C1891" s="31">
        <v>3943.3354490000002</v>
      </c>
      <c r="D1891" s="39">
        <f t="shared" si="58"/>
        <v>0.3193315078013374</v>
      </c>
      <c r="E1891" s="39">
        <f t="shared" si="59"/>
        <v>6.1535707857446921E-3</v>
      </c>
    </row>
    <row r="1892" spans="1:5" x14ac:dyDescent="0.35">
      <c r="A1892" s="38">
        <v>43753</v>
      </c>
      <c r="B1892" s="31">
        <v>11428.299805000001</v>
      </c>
      <c r="C1892" s="31">
        <v>3854.111328</v>
      </c>
      <c r="D1892" s="39">
        <f t="shared" si="58"/>
        <v>0.76843539672272165</v>
      </c>
      <c r="E1892" s="39">
        <f t="shared" si="59"/>
        <v>-2.2626561233238921E-2</v>
      </c>
    </row>
    <row r="1893" spans="1:5" x14ac:dyDescent="0.35">
      <c r="A1893" s="38">
        <v>43754</v>
      </c>
      <c r="B1893" s="31">
        <v>11464</v>
      </c>
      <c r="C1893" s="31">
        <v>3850.2902829999998</v>
      </c>
      <c r="D1893" s="39">
        <f t="shared" si="58"/>
        <v>0.31238413070315352</v>
      </c>
      <c r="E1893" s="39">
        <f t="shared" si="59"/>
        <v>-9.9142050522525553E-4</v>
      </c>
    </row>
    <row r="1894" spans="1:5" x14ac:dyDescent="0.35">
      <c r="A1894" s="38">
        <v>43755</v>
      </c>
      <c r="B1894" s="31">
        <v>11586.349609000001</v>
      </c>
      <c r="C1894" s="31">
        <v>3986.2109380000002</v>
      </c>
      <c r="D1894" s="39">
        <f t="shared" si="58"/>
        <v>1.0672506018841659</v>
      </c>
      <c r="E1894" s="39">
        <f t="shared" si="59"/>
        <v>3.5301404572045968E-2</v>
      </c>
    </row>
    <row r="1895" spans="1:5" x14ac:dyDescent="0.35">
      <c r="A1895" s="38">
        <v>43756</v>
      </c>
      <c r="B1895" s="31">
        <v>11661.849609000001</v>
      </c>
      <c r="C1895" s="31">
        <v>4075.9313959999999</v>
      </c>
      <c r="D1895" s="39">
        <f t="shared" si="58"/>
        <v>0.65162887836004357</v>
      </c>
      <c r="E1895" s="39">
        <f t="shared" si="59"/>
        <v>2.2507704533321859E-2</v>
      </c>
    </row>
    <row r="1896" spans="1:5" x14ac:dyDescent="0.35">
      <c r="A1896" s="38">
        <v>43760</v>
      </c>
      <c r="B1896" s="31">
        <v>11588.349609000001</v>
      </c>
      <c r="C1896" s="31">
        <v>4106.5498049999997</v>
      </c>
      <c r="D1896" s="39">
        <f t="shared" si="58"/>
        <v>-0.63026022855994102</v>
      </c>
      <c r="E1896" s="39">
        <f t="shared" si="59"/>
        <v>7.512003030779103E-3</v>
      </c>
    </row>
    <row r="1897" spans="1:5" x14ac:dyDescent="0.35">
      <c r="A1897" s="38">
        <v>43761</v>
      </c>
      <c r="B1897" s="31">
        <v>11604.099609000001</v>
      </c>
      <c r="C1897" s="31">
        <v>4003.827393</v>
      </c>
      <c r="D1897" s="39">
        <f t="shared" si="58"/>
        <v>0.13591236484415251</v>
      </c>
      <c r="E1897" s="39">
        <f t="shared" si="59"/>
        <v>-2.5014286171551652E-2</v>
      </c>
    </row>
    <row r="1898" spans="1:5" x14ac:dyDescent="0.35">
      <c r="A1898" s="38">
        <v>43762</v>
      </c>
      <c r="B1898" s="31">
        <v>11582.599609000001</v>
      </c>
      <c r="C1898" s="31">
        <v>4007.9958499999998</v>
      </c>
      <c r="D1898" s="39">
        <f t="shared" si="58"/>
        <v>-0.18527934716559016</v>
      </c>
      <c r="E1898" s="39">
        <f t="shared" si="59"/>
        <v>1.041118058008092E-3</v>
      </c>
    </row>
    <row r="1899" spans="1:5" x14ac:dyDescent="0.35">
      <c r="A1899" s="38">
        <v>43763</v>
      </c>
      <c r="B1899" s="31">
        <v>11583.900390999999</v>
      </c>
      <c r="C1899" s="31">
        <v>3995.8874510000001</v>
      </c>
      <c r="D1899" s="39">
        <f t="shared" si="58"/>
        <v>1.1230484035619182E-2</v>
      </c>
      <c r="E1899" s="39">
        <f t="shared" si="59"/>
        <v>-3.0210607628248258E-3</v>
      </c>
    </row>
    <row r="1900" spans="1:5" x14ac:dyDescent="0.35">
      <c r="A1900" s="38">
        <v>43767</v>
      </c>
      <c r="B1900" s="31">
        <v>11786.849609000001</v>
      </c>
      <c r="C1900" s="31">
        <v>3948.9926759999998</v>
      </c>
      <c r="D1900" s="39">
        <f t="shared" si="58"/>
        <v>1.751993811667105</v>
      </c>
      <c r="E1900" s="39">
        <f t="shared" si="59"/>
        <v>-1.173575972172701E-2</v>
      </c>
    </row>
    <row r="1901" spans="1:5" x14ac:dyDescent="0.35">
      <c r="A1901" s="38">
        <v>43768</v>
      </c>
      <c r="B1901" s="31">
        <v>11844.099609000001</v>
      </c>
      <c r="C1901" s="31">
        <v>4016.828857</v>
      </c>
      <c r="D1901" s="39">
        <f t="shared" si="58"/>
        <v>0.48571078701374137</v>
      </c>
      <c r="E1901" s="39">
        <f t="shared" si="59"/>
        <v>1.7178097445526924E-2</v>
      </c>
    </row>
    <row r="1902" spans="1:5" x14ac:dyDescent="0.35">
      <c r="A1902" s="38">
        <v>43769</v>
      </c>
      <c r="B1902" s="31">
        <v>11877.450194999999</v>
      </c>
      <c r="C1902" s="31">
        <v>3961.994385</v>
      </c>
      <c r="D1902" s="39">
        <f t="shared" si="58"/>
        <v>0.28157974941933517</v>
      </c>
      <c r="E1902" s="39">
        <f t="shared" si="59"/>
        <v>-1.3651184541866083E-2</v>
      </c>
    </row>
    <row r="1903" spans="1:5" x14ac:dyDescent="0.35">
      <c r="A1903" s="38">
        <v>43770</v>
      </c>
      <c r="B1903" s="31">
        <v>11890.599609000001</v>
      </c>
      <c r="C1903" s="31">
        <v>3997.2770999999998</v>
      </c>
      <c r="D1903" s="39">
        <f t="shared" si="58"/>
        <v>0.11070906452242414</v>
      </c>
      <c r="E1903" s="39">
        <f t="shared" si="59"/>
        <v>8.9052915202452575E-3</v>
      </c>
    </row>
    <row r="1904" spans="1:5" x14ac:dyDescent="0.35">
      <c r="A1904" s="38">
        <v>43773</v>
      </c>
      <c r="B1904" s="31">
        <v>11941.299805000001</v>
      </c>
      <c r="C1904" s="31">
        <v>4039.2592770000001</v>
      </c>
      <c r="D1904" s="39">
        <f t="shared" si="58"/>
        <v>0.42638889263098867</v>
      </c>
      <c r="E1904" s="39">
        <f t="shared" si="59"/>
        <v>1.0502693696166403E-2</v>
      </c>
    </row>
    <row r="1905" spans="1:5" x14ac:dyDescent="0.35">
      <c r="A1905" s="38">
        <v>43774</v>
      </c>
      <c r="B1905" s="31">
        <v>11917.200194999999</v>
      </c>
      <c r="C1905" s="31">
        <v>4082.084961</v>
      </c>
      <c r="D1905" s="39">
        <f t="shared" si="58"/>
        <v>-0.201817309619094</v>
      </c>
      <c r="E1905" s="39">
        <f t="shared" si="59"/>
        <v>1.0602360745658049E-2</v>
      </c>
    </row>
    <row r="1906" spans="1:5" x14ac:dyDescent="0.35">
      <c r="A1906" s="38">
        <v>43775</v>
      </c>
      <c r="B1906" s="31">
        <v>11966.049805000001</v>
      </c>
      <c r="C1906" s="31">
        <v>4196.0219729999999</v>
      </c>
      <c r="D1906" s="39">
        <f t="shared" si="58"/>
        <v>0.40990844494243323</v>
      </c>
      <c r="E1906" s="39">
        <f t="shared" si="59"/>
        <v>2.7911474917486381E-2</v>
      </c>
    </row>
    <row r="1907" spans="1:5" x14ac:dyDescent="0.35">
      <c r="A1907" s="38">
        <v>43776</v>
      </c>
      <c r="B1907" s="31">
        <v>12012.049805000001</v>
      </c>
      <c r="C1907" s="31">
        <v>4156.669922</v>
      </c>
      <c r="D1907" s="39">
        <f t="shared" si="58"/>
        <v>0.38442093046260722</v>
      </c>
      <c r="E1907" s="39">
        <f t="shared" si="59"/>
        <v>-9.3784187149679281E-3</v>
      </c>
    </row>
    <row r="1908" spans="1:5" x14ac:dyDescent="0.35">
      <c r="A1908" s="38">
        <v>43777</v>
      </c>
      <c r="B1908" s="31">
        <v>11908.150390999999</v>
      </c>
      <c r="C1908" s="31">
        <v>4194.0869140000004</v>
      </c>
      <c r="D1908" s="39">
        <f t="shared" si="58"/>
        <v>-0.86495990015586965</v>
      </c>
      <c r="E1908" s="39">
        <f t="shared" si="59"/>
        <v>9.0016750673329957E-3</v>
      </c>
    </row>
    <row r="1909" spans="1:5" x14ac:dyDescent="0.35">
      <c r="A1909" s="38">
        <v>43780</v>
      </c>
      <c r="B1909" s="31">
        <v>11913.450194999999</v>
      </c>
      <c r="C1909" s="31">
        <v>4128.1860349999997</v>
      </c>
      <c r="D1909" s="39">
        <f t="shared" si="58"/>
        <v>4.4505685820072735E-2</v>
      </c>
      <c r="E1909" s="39">
        <f t="shared" si="59"/>
        <v>-1.5712807185759885E-2</v>
      </c>
    </row>
    <row r="1910" spans="1:5" x14ac:dyDescent="0.35">
      <c r="A1910" s="38">
        <v>43782</v>
      </c>
      <c r="B1910" s="31">
        <v>11840.450194999999</v>
      </c>
      <c r="C1910" s="31">
        <v>4137.7128910000001</v>
      </c>
      <c r="D1910" s="39">
        <f t="shared" si="58"/>
        <v>-0.61275280296750345</v>
      </c>
      <c r="E1910" s="39">
        <f t="shared" si="59"/>
        <v>2.3077584002341132E-3</v>
      </c>
    </row>
    <row r="1911" spans="1:5" x14ac:dyDescent="0.35">
      <c r="A1911" s="38">
        <v>43783</v>
      </c>
      <c r="B1911" s="31">
        <v>11872.099609000001</v>
      </c>
      <c r="C1911" s="31">
        <v>4113.3969729999999</v>
      </c>
      <c r="D1911" s="39">
        <f t="shared" si="58"/>
        <v>0.26729907629159488</v>
      </c>
      <c r="E1911" s="39">
        <f t="shared" si="59"/>
        <v>-5.8766566556346014E-3</v>
      </c>
    </row>
    <row r="1912" spans="1:5" x14ac:dyDescent="0.35">
      <c r="A1912" s="38">
        <v>43784</v>
      </c>
      <c r="B1912" s="31">
        <v>11895.450194999999</v>
      </c>
      <c r="C1912" s="31">
        <v>4178.9013670000004</v>
      </c>
      <c r="D1912" s="39">
        <f t="shared" si="58"/>
        <v>0.19668455259840514</v>
      </c>
      <c r="E1912" s="39">
        <f t="shared" si="59"/>
        <v>1.5924646813805225E-2</v>
      </c>
    </row>
    <row r="1913" spans="1:5" x14ac:dyDescent="0.35">
      <c r="A1913" s="38">
        <v>43787</v>
      </c>
      <c r="B1913" s="31">
        <v>11884.5</v>
      </c>
      <c r="C1913" s="31">
        <v>4156.1240230000003</v>
      </c>
      <c r="D1913" s="39">
        <f t="shared" si="58"/>
        <v>-9.2053640850029553E-2</v>
      </c>
      <c r="E1913" s="39">
        <f t="shared" si="59"/>
        <v>-5.4505579336876662E-3</v>
      </c>
    </row>
    <row r="1914" spans="1:5" x14ac:dyDescent="0.35">
      <c r="A1914" s="38">
        <v>43788</v>
      </c>
      <c r="B1914" s="31">
        <v>11940.099609000001</v>
      </c>
      <c r="C1914" s="31">
        <v>4123.669922</v>
      </c>
      <c r="D1914" s="39">
        <f t="shared" si="58"/>
        <v>0.46783296731036883</v>
      </c>
      <c r="E1914" s="39">
        <f t="shared" si="59"/>
        <v>-7.8087421887314216E-3</v>
      </c>
    </row>
    <row r="1915" spans="1:5" x14ac:dyDescent="0.35">
      <c r="A1915" s="38">
        <v>43789</v>
      </c>
      <c r="B1915" s="31">
        <v>11999.099609000001</v>
      </c>
      <c r="C1915" s="31">
        <v>4104.6640630000002</v>
      </c>
      <c r="D1915" s="39">
        <f t="shared" si="58"/>
        <v>0.49413323114597812</v>
      </c>
      <c r="E1915" s="39">
        <f t="shared" si="59"/>
        <v>-4.6089670995737549E-3</v>
      </c>
    </row>
    <row r="1916" spans="1:5" x14ac:dyDescent="0.35">
      <c r="A1916" s="38">
        <v>43790</v>
      </c>
      <c r="B1916" s="31">
        <v>11968.400390999999</v>
      </c>
      <c r="C1916" s="31">
        <v>4107.4428710000002</v>
      </c>
      <c r="D1916" s="39">
        <f t="shared" si="58"/>
        <v>-0.25584601345400471</v>
      </c>
      <c r="E1916" s="39">
        <f t="shared" si="59"/>
        <v>6.7698792333545138E-4</v>
      </c>
    </row>
    <row r="1917" spans="1:5" x14ac:dyDescent="0.35">
      <c r="A1917" s="38">
        <v>43791</v>
      </c>
      <c r="B1917" s="31">
        <v>11914.400390999999</v>
      </c>
      <c r="C1917" s="31">
        <v>4092.6547850000002</v>
      </c>
      <c r="D1917" s="39">
        <f t="shared" si="58"/>
        <v>-0.45118811399898467</v>
      </c>
      <c r="E1917" s="39">
        <f t="shared" si="59"/>
        <v>-3.6003144692307565E-3</v>
      </c>
    </row>
    <row r="1918" spans="1:5" x14ac:dyDescent="0.35">
      <c r="A1918" s="38">
        <v>43794</v>
      </c>
      <c r="B1918" s="31">
        <v>12073.75</v>
      </c>
      <c r="C1918" s="31">
        <v>4047.6457519999999</v>
      </c>
      <c r="D1918" s="39">
        <f t="shared" si="58"/>
        <v>1.3374538690203128</v>
      </c>
      <c r="E1918" s="39">
        <f t="shared" si="59"/>
        <v>-1.099751514957064E-2</v>
      </c>
    </row>
    <row r="1919" spans="1:5" x14ac:dyDescent="0.35">
      <c r="A1919" s="38">
        <v>43795</v>
      </c>
      <c r="B1919" s="31">
        <v>12037.700194999999</v>
      </c>
      <c r="C1919" s="31">
        <v>4110.5693359999996</v>
      </c>
      <c r="D1919" s="39">
        <f t="shared" si="58"/>
        <v>-0.29858001863547412</v>
      </c>
      <c r="E1919" s="39">
        <f t="shared" si="59"/>
        <v>1.5545724071556464E-2</v>
      </c>
    </row>
    <row r="1920" spans="1:5" x14ac:dyDescent="0.35">
      <c r="A1920" s="38">
        <v>43796</v>
      </c>
      <c r="B1920" s="31">
        <v>12100.700194999999</v>
      </c>
      <c r="C1920" s="31">
        <v>4067.5451659999999</v>
      </c>
      <c r="D1920" s="39">
        <f t="shared" si="58"/>
        <v>0.52335578208010025</v>
      </c>
      <c r="E1920" s="39">
        <f t="shared" si="59"/>
        <v>-1.0466717985559286E-2</v>
      </c>
    </row>
    <row r="1921" spans="1:5" x14ac:dyDescent="0.35">
      <c r="A1921" s="38">
        <v>43797</v>
      </c>
      <c r="B1921" s="31">
        <v>12151.150390999999</v>
      </c>
      <c r="C1921" s="31">
        <v>4087.3947750000002</v>
      </c>
      <c r="D1921" s="39">
        <f t="shared" si="58"/>
        <v>0.41691964255792213</v>
      </c>
      <c r="E1921" s="39">
        <f t="shared" si="59"/>
        <v>4.8799971948486846E-3</v>
      </c>
    </row>
    <row r="1922" spans="1:5" x14ac:dyDescent="0.35">
      <c r="A1922" s="38">
        <v>43798</v>
      </c>
      <c r="B1922" s="31">
        <v>12056.049805000001</v>
      </c>
      <c r="C1922" s="31">
        <v>4071.216797</v>
      </c>
      <c r="D1922" s="39">
        <f t="shared" si="58"/>
        <v>-0.78264676956378443</v>
      </c>
      <c r="E1922" s="39">
        <f t="shared" si="59"/>
        <v>-3.958016998737335E-3</v>
      </c>
    </row>
    <row r="1923" spans="1:5" x14ac:dyDescent="0.35">
      <c r="A1923" s="38">
        <v>43801</v>
      </c>
      <c r="B1923" s="31">
        <v>12048.200194999999</v>
      </c>
      <c r="C1923" s="31">
        <v>4043.5764159999999</v>
      </c>
      <c r="D1923" s="39">
        <f t="shared" si="58"/>
        <v>-6.5109303021837678E-2</v>
      </c>
      <c r="E1923" s="39">
        <f t="shared" si="59"/>
        <v>-6.7892186484315494E-3</v>
      </c>
    </row>
    <row r="1924" spans="1:5" x14ac:dyDescent="0.35">
      <c r="A1924" s="38">
        <v>43802</v>
      </c>
      <c r="B1924" s="31">
        <v>11994.200194999999</v>
      </c>
      <c r="C1924" s="31">
        <v>3920.7565920000002</v>
      </c>
      <c r="D1924" s="39">
        <f t="shared" ref="D1924:D1987" si="60">((B1924-B1923)/B1923)*100</f>
        <v>-0.44819972382605316</v>
      </c>
      <c r="E1924" s="39">
        <f t="shared" ref="E1924:E1987" si="61">((C1924-C1923)/C1923)</f>
        <v>-3.037405785482742E-2</v>
      </c>
    </row>
    <row r="1925" spans="1:5" x14ac:dyDescent="0.35">
      <c r="A1925" s="38">
        <v>43803</v>
      </c>
      <c r="B1925" s="31">
        <v>12043.200194999999</v>
      </c>
      <c r="C1925" s="31">
        <v>3934.750732</v>
      </c>
      <c r="D1925" s="39">
        <f t="shared" si="60"/>
        <v>0.4085307832399408</v>
      </c>
      <c r="E1925" s="39">
        <f t="shared" si="61"/>
        <v>3.5692447800900842E-3</v>
      </c>
    </row>
    <row r="1926" spans="1:5" x14ac:dyDescent="0.35">
      <c r="A1926" s="38">
        <v>43804</v>
      </c>
      <c r="B1926" s="31">
        <v>12018.400390999999</v>
      </c>
      <c r="C1926" s="31">
        <v>3960.8530270000001</v>
      </c>
      <c r="D1926" s="39">
        <f t="shared" si="60"/>
        <v>-0.20592370465033377</v>
      </c>
      <c r="E1926" s="39">
        <f t="shared" si="61"/>
        <v>6.6337861729636348E-3</v>
      </c>
    </row>
    <row r="1927" spans="1:5" x14ac:dyDescent="0.35">
      <c r="A1927" s="38">
        <v>43805</v>
      </c>
      <c r="B1927" s="31">
        <v>11921.5</v>
      </c>
      <c r="C1927" s="31">
        <v>3960.8530270000001</v>
      </c>
      <c r="D1927" s="39">
        <f t="shared" si="60"/>
        <v>-0.80626695606316501</v>
      </c>
      <c r="E1927" s="39">
        <f t="shared" si="61"/>
        <v>0</v>
      </c>
    </row>
    <row r="1928" spans="1:5" x14ac:dyDescent="0.35">
      <c r="A1928" s="38">
        <v>43808</v>
      </c>
      <c r="B1928" s="31">
        <v>11937.5</v>
      </c>
      <c r="C1928" s="31">
        <v>3921.94751</v>
      </c>
      <c r="D1928" s="39">
        <f t="shared" si="60"/>
        <v>0.13421129891372729</v>
      </c>
      <c r="E1928" s="39">
        <f t="shared" si="61"/>
        <v>-9.8225096298177154E-3</v>
      </c>
    </row>
    <row r="1929" spans="1:5" x14ac:dyDescent="0.35">
      <c r="A1929" s="38">
        <v>43809</v>
      </c>
      <c r="B1929" s="31">
        <v>11856.799805000001</v>
      </c>
      <c r="C1929" s="31">
        <v>3915.1989749999998</v>
      </c>
      <c r="D1929" s="39">
        <f t="shared" si="60"/>
        <v>-0.67602257591622561</v>
      </c>
      <c r="E1929" s="39">
        <f t="shared" si="61"/>
        <v>-1.7207101785001132E-3</v>
      </c>
    </row>
    <row r="1930" spans="1:5" x14ac:dyDescent="0.35">
      <c r="A1930" s="38">
        <v>43810</v>
      </c>
      <c r="B1930" s="31">
        <v>11910.150390999999</v>
      </c>
      <c r="C1930" s="31">
        <v>3956.883057</v>
      </c>
      <c r="D1930" s="39">
        <f t="shared" si="60"/>
        <v>0.44995771943033708</v>
      </c>
      <c r="E1930" s="39">
        <f t="shared" si="61"/>
        <v>1.0646733988787944E-2</v>
      </c>
    </row>
    <row r="1931" spans="1:5" x14ac:dyDescent="0.35">
      <c r="A1931" s="38">
        <v>43811</v>
      </c>
      <c r="B1931" s="31">
        <v>11971.799805000001</v>
      </c>
      <c r="C1931" s="31">
        <v>4006.4575199999999</v>
      </c>
      <c r="D1931" s="39">
        <f t="shared" si="60"/>
        <v>0.5176207854317878</v>
      </c>
      <c r="E1931" s="39">
        <f t="shared" si="61"/>
        <v>1.2528665185669126E-2</v>
      </c>
    </row>
    <row r="1932" spans="1:5" x14ac:dyDescent="0.35">
      <c r="A1932" s="38">
        <v>43812</v>
      </c>
      <c r="B1932" s="31">
        <v>12086.700194999999</v>
      </c>
      <c r="C1932" s="31">
        <v>4026.6545409999999</v>
      </c>
      <c r="D1932" s="39">
        <f t="shared" si="60"/>
        <v>0.95975869853763296</v>
      </c>
      <c r="E1932" s="39">
        <f t="shared" si="61"/>
        <v>5.0411169715834023E-3</v>
      </c>
    </row>
    <row r="1933" spans="1:5" x14ac:dyDescent="0.35">
      <c r="A1933" s="38">
        <v>43815</v>
      </c>
      <c r="B1933" s="31">
        <v>12053.950194999999</v>
      </c>
      <c r="C1933" s="31">
        <v>4041.3435060000002</v>
      </c>
      <c r="D1933" s="39">
        <f t="shared" si="60"/>
        <v>-0.27095898360702242</v>
      </c>
      <c r="E1933" s="39">
        <f t="shared" si="61"/>
        <v>3.6479327566929414E-3</v>
      </c>
    </row>
    <row r="1934" spans="1:5" x14ac:dyDescent="0.35">
      <c r="A1934" s="38">
        <v>43816</v>
      </c>
      <c r="B1934" s="31">
        <v>12165</v>
      </c>
      <c r="C1934" s="31">
        <v>4009.0876459999999</v>
      </c>
      <c r="D1934" s="39">
        <f t="shared" si="60"/>
        <v>0.92127313622105567</v>
      </c>
      <c r="E1934" s="39">
        <f t="shared" si="61"/>
        <v>-7.9814695167860373E-3</v>
      </c>
    </row>
    <row r="1935" spans="1:5" x14ac:dyDescent="0.35">
      <c r="A1935" s="38">
        <v>43817</v>
      </c>
      <c r="B1935" s="31">
        <v>12221.650390999999</v>
      </c>
      <c r="C1935" s="31">
        <v>4104.6640630000002</v>
      </c>
      <c r="D1935" s="39">
        <f t="shared" si="60"/>
        <v>0.46568344430743291</v>
      </c>
      <c r="E1935" s="39">
        <f t="shared" si="61"/>
        <v>2.3839942011584604E-2</v>
      </c>
    </row>
    <row r="1936" spans="1:5" x14ac:dyDescent="0.35">
      <c r="A1936" s="38">
        <v>43818</v>
      </c>
      <c r="B1936" s="31">
        <v>12259.700194999999</v>
      </c>
      <c r="C1936" s="31">
        <v>4088.3872070000002</v>
      </c>
      <c r="D1936" s="39">
        <f t="shared" si="60"/>
        <v>0.31133114418016755</v>
      </c>
      <c r="E1936" s="39">
        <f t="shared" si="61"/>
        <v>-3.965453871541339E-3</v>
      </c>
    </row>
    <row r="1937" spans="1:5" x14ac:dyDescent="0.35">
      <c r="A1937" s="38">
        <v>43819</v>
      </c>
      <c r="B1937" s="31">
        <v>12271.799805000001</v>
      </c>
      <c r="C1937" s="31">
        <v>4061.09375</v>
      </c>
      <c r="D1937" s="39">
        <f t="shared" si="60"/>
        <v>9.8694175286079433E-2</v>
      </c>
      <c r="E1937" s="39">
        <f t="shared" si="61"/>
        <v>-6.6758493308239665E-3</v>
      </c>
    </row>
    <row r="1938" spans="1:5" x14ac:dyDescent="0.35">
      <c r="A1938" s="38">
        <v>43822</v>
      </c>
      <c r="B1938" s="31">
        <v>12262.75</v>
      </c>
      <c r="C1938" s="31">
        <v>4104.5151370000003</v>
      </c>
      <c r="D1938" s="39">
        <f t="shared" si="60"/>
        <v>-7.3744724847233281E-2</v>
      </c>
      <c r="E1938" s="39">
        <f t="shared" si="61"/>
        <v>1.0692042507021741E-2</v>
      </c>
    </row>
    <row r="1939" spans="1:5" x14ac:dyDescent="0.35">
      <c r="A1939" s="38">
        <v>43823</v>
      </c>
      <c r="B1939" s="31">
        <v>12214.549805000001</v>
      </c>
      <c r="C1939" s="31">
        <v>4128.7314450000003</v>
      </c>
      <c r="D1939" s="39">
        <f t="shared" si="60"/>
        <v>-0.39306187437564527</v>
      </c>
      <c r="E1939" s="39">
        <f t="shared" si="61"/>
        <v>5.8999192819885133E-3</v>
      </c>
    </row>
    <row r="1940" spans="1:5" x14ac:dyDescent="0.35">
      <c r="A1940" s="38">
        <v>43825</v>
      </c>
      <c r="B1940" s="31">
        <v>12126.549805000001</v>
      </c>
      <c r="C1940" s="31">
        <v>4108.3857420000004</v>
      </c>
      <c r="D1940" s="39">
        <f t="shared" si="60"/>
        <v>-0.72045225902617693</v>
      </c>
      <c r="E1940" s="39">
        <f t="shared" si="61"/>
        <v>-4.9278339536079846E-3</v>
      </c>
    </row>
    <row r="1941" spans="1:5" x14ac:dyDescent="0.35">
      <c r="A1941" s="38">
        <v>43826</v>
      </c>
      <c r="B1941" s="31">
        <v>12245.799805000001</v>
      </c>
      <c r="C1941" s="31">
        <v>4155.6284180000002</v>
      </c>
      <c r="D1941" s="39">
        <f t="shared" si="60"/>
        <v>0.98337946009037969</v>
      </c>
      <c r="E1941" s="39">
        <f t="shared" si="61"/>
        <v>1.149908479066079E-2</v>
      </c>
    </row>
    <row r="1942" spans="1:5" x14ac:dyDescent="0.35">
      <c r="A1942" s="38">
        <v>43829</v>
      </c>
      <c r="B1942" s="31">
        <v>12255.849609000001</v>
      </c>
      <c r="C1942" s="31">
        <v>4220.6850590000004</v>
      </c>
      <c r="D1942" s="39">
        <f t="shared" si="60"/>
        <v>8.2067355011771898E-2</v>
      </c>
      <c r="E1942" s="39">
        <f t="shared" si="61"/>
        <v>1.5655066925187276E-2</v>
      </c>
    </row>
    <row r="1943" spans="1:5" x14ac:dyDescent="0.35">
      <c r="A1943" s="38">
        <v>43830</v>
      </c>
      <c r="B1943" s="31">
        <v>12168.450194999999</v>
      </c>
      <c r="C1943" s="31">
        <v>4211.4052730000003</v>
      </c>
      <c r="D1943" s="39">
        <f t="shared" si="60"/>
        <v>-0.71312407371431985</v>
      </c>
      <c r="E1943" s="39">
        <f t="shared" si="61"/>
        <v>-2.198644502084385E-3</v>
      </c>
    </row>
    <row r="1944" spans="1:5" x14ac:dyDescent="0.35">
      <c r="A1944" s="38">
        <v>43831</v>
      </c>
      <c r="B1944" s="31">
        <v>12182.5</v>
      </c>
      <c r="C1944" s="31">
        <v>4202.919922</v>
      </c>
      <c r="D1944" s="39">
        <f t="shared" si="60"/>
        <v>0.11546092374009639</v>
      </c>
      <c r="E1944" s="39">
        <f t="shared" si="61"/>
        <v>-2.0148502577990346E-3</v>
      </c>
    </row>
    <row r="1945" spans="1:5" x14ac:dyDescent="0.35">
      <c r="A1945" s="38">
        <v>43832</v>
      </c>
      <c r="B1945" s="31">
        <v>12282.200194999999</v>
      </c>
      <c r="C1945" s="31">
        <v>4199.4951170000004</v>
      </c>
      <c r="D1945" s="39">
        <f t="shared" si="60"/>
        <v>0.81838863123332195</v>
      </c>
      <c r="E1945" s="39">
        <f t="shared" si="61"/>
        <v>-8.1486325306191526E-4</v>
      </c>
    </row>
    <row r="1946" spans="1:5" x14ac:dyDescent="0.35">
      <c r="A1946" s="38">
        <v>43833</v>
      </c>
      <c r="B1946" s="31">
        <v>12226.650390999999</v>
      </c>
      <c r="C1946" s="31">
        <v>4214.1342770000001</v>
      </c>
      <c r="D1946" s="39">
        <f t="shared" si="60"/>
        <v>-0.45227893307433775</v>
      </c>
      <c r="E1946" s="39">
        <f t="shared" si="61"/>
        <v>3.4859333305898728E-3</v>
      </c>
    </row>
    <row r="1947" spans="1:5" x14ac:dyDescent="0.35">
      <c r="A1947" s="38">
        <v>43836</v>
      </c>
      <c r="B1947" s="31">
        <v>11993.049805000001</v>
      </c>
      <c r="C1947" s="31">
        <v>4161.9306640000004</v>
      </c>
      <c r="D1947" s="39">
        <f t="shared" si="60"/>
        <v>-1.9105853077466854</v>
      </c>
      <c r="E1947" s="39">
        <f t="shared" si="61"/>
        <v>-1.2387743144521466E-2</v>
      </c>
    </row>
    <row r="1948" spans="1:5" x14ac:dyDescent="0.35">
      <c r="A1948" s="38">
        <v>43837</v>
      </c>
      <c r="B1948" s="31">
        <v>12052.950194999999</v>
      </c>
      <c r="C1948" s="31">
        <v>3966.6589359999998</v>
      </c>
      <c r="D1948" s="39">
        <f t="shared" si="60"/>
        <v>0.49945919489991542</v>
      </c>
      <c r="E1948" s="39">
        <f t="shared" si="61"/>
        <v>-4.6918544244157694E-2</v>
      </c>
    </row>
    <row r="1949" spans="1:5" x14ac:dyDescent="0.35">
      <c r="A1949" s="38">
        <v>43838</v>
      </c>
      <c r="B1949" s="31">
        <v>12025.349609000001</v>
      </c>
      <c r="C1949" s="31">
        <v>3977.5266109999998</v>
      </c>
      <c r="D1949" s="39">
        <f t="shared" si="60"/>
        <v>-0.22899444163843288</v>
      </c>
      <c r="E1949" s="39">
        <f t="shared" si="61"/>
        <v>2.7397553395298929E-3</v>
      </c>
    </row>
    <row r="1950" spans="1:5" x14ac:dyDescent="0.35">
      <c r="A1950" s="38">
        <v>43839</v>
      </c>
      <c r="B1950" s="31">
        <v>12215.900390999999</v>
      </c>
      <c r="C1950" s="31">
        <v>4019.508789</v>
      </c>
      <c r="D1950" s="39">
        <f t="shared" si="60"/>
        <v>1.5845758185474008</v>
      </c>
      <c r="E1950" s="39">
        <f t="shared" si="61"/>
        <v>1.055484528598675E-2</v>
      </c>
    </row>
    <row r="1951" spans="1:5" x14ac:dyDescent="0.35">
      <c r="A1951" s="38">
        <v>43840</v>
      </c>
      <c r="B1951" s="31">
        <v>12256.799805000001</v>
      </c>
      <c r="C1951" s="31">
        <v>4093.2006839999999</v>
      </c>
      <c r="D1951" s="39">
        <f t="shared" si="60"/>
        <v>0.33480474374311181</v>
      </c>
      <c r="E1951" s="39">
        <f t="shared" si="61"/>
        <v>1.8333557374390887E-2</v>
      </c>
    </row>
    <row r="1952" spans="1:5" x14ac:dyDescent="0.35">
      <c r="A1952" s="38">
        <v>43843</v>
      </c>
      <c r="B1952" s="31">
        <v>12329.549805000001</v>
      </c>
      <c r="C1952" s="31">
        <v>4113.6953130000002</v>
      </c>
      <c r="D1952" s="39">
        <f t="shared" si="60"/>
        <v>0.59354808071779541</v>
      </c>
      <c r="E1952" s="39">
        <f t="shared" si="61"/>
        <v>5.0069934465007187E-3</v>
      </c>
    </row>
    <row r="1953" spans="1:5" x14ac:dyDescent="0.35">
      <c r="A1953" s="38">
        <v>43844</v>
      </c>
      <c r="B1953" s="31">
        <v>12362.299805000001</v>
      </c>
      <c r="C1953" s="31">
        <v>4133.1977539999998</v>
      </c>
      <c r="D1953" s="39">
        <f t="shared" si="60"/>
        <v>0.26562202609148711</v>
      </c>
      <c r="E1953" s="39">
        <f t="shared" si="61"/>
        <v>4.7408569463976815E-3</v>
      </c>
    </row>
    <row r="1954" spans="1:5" x14ac:dyDescent="0.35">
      <c r="A1954" s="38">
        <v>43845</v>
      </c>
      <c r="B1954" s="31">
        <v>12343.299805000001</v>
      </c>
      <c r="C1954" s="31">
        <v>4161.4833980000003</v>
      </c>
      <c r="D1954" s="39">
        <f t="shared" si="60"/>
        <v>-0.15369308542667234</v>
      </c>
      <c r="E1954" s="39">
        <f t="shared" si="61"/>
        <v>6.843525445310813E-3</v>
      </c>
    </row>
    <row r="1955" spans="1:5" x14ac:dyDescent="0.35">
      <c r="A1955" s="38">
        <v>43846</v>
      </c>
      <c r="B1955" s="31">
        <v>12355.5</v>
      </c>
      <c r="C1955" s="31">
        <v>4175.6259769999997</v>
      </c>
      <c r="D1955" s="39">
        <f t="shared" si="60"/>
        <v>9.8840627650131338E-2</v>
      </c>
      <c r="E1955" s="39">
        <f t="shared" si="61"/>
        <v>3.3984465747950066E-3</v>
      </c>
    </row>
    <row r="1956" spans="1:5" x14ac:dyDescent="0.35">
      <c r="A1956" s="38">
        <v>43847</v>
      </c>
      <c r="B1956" s="31">
        <v>12352.349609000001</v>
      </c>
      <c r="C1956" s="31">
        <v>4188.5283200000003</v>
      </c>
      <c r="D1956" s="39">
        <f t="shared" si="60"/>
        <v>-2.549788353364265E-2</v>
      </c>
      <c r="E1956" s="39">
        <f t="shared" si="61"/>
        <v>3.0899182711930564E-3</v>
      </c>
    </row>
    <row r="1957" spans="1:5" x14ac:dyDescent="0.35">
      <c r="A1957" s="38">
        <v>43850</v>
      </c>
      <c r="B1957" s="31">
        <v>12224.549805000001</v>
      </c>
      <c r="C1957" s="31">
        <v>4199.9423829999996</v>
      </c>
      <c r="D1957" s="39">
        <f t="shared" si="60"/>
        <v>-1.0346193885808128</v>
      </c>
      <c r="E1957" s="39">
        <f t="shared" si="61"/>
        <v>2.7250771937001629E-3</v>
      </c>
    </row>
    <row r="1958" spans="1:5" x14ac:dyDescent="0.35">
      <c r="A1958" s="38">
        <v>43851</v>
      </c>
      <c r="B1958" s="31">
        <v>12169.849609000001</v>
      </c>
      <c r="C1958" s="31">
        <v>4121.3872069999998</v>
      </c>
      <c r="D1958" s="39">
        <f t="shared" si="60"/>
        <v>-0.44746184417872542</v>
      </c>
      <c r="E1958" s="39">
        <f t="shared" si="61"/>
        <v>-1.8703869919255475E-2</v>
      </c>
    </row>
    <row r="1959" spans="1:5" x14ac:dyDescent="0.35">
      <c r="A1959" s="38">
        <v>43852</v>
      </c>
      <c r="B1959" s="31">
        <v>12106.900390999999</v>
      </c>
      <c r="C1959" s="31">
        <v>4107.4921880000002</v>
      </c>
      <c r="D1959" s="39">
        <f t="shared" si="60"/>
        <v>-0.5172555127834001</v>
      </c>
      <c r="E1959" s="39">
        <f t="shared" si="61"/>
        <v>-3.3714422601204513E-3</v>
      </c>
    </row>
    <row r="1960" spans="1:5" x14ac:dyDescent="0.35">
      <c r="A1960" s="38">
        <v>43853</v>
      </c>
      <c r="B1960" s="31">
        <v>12180.349609000001</v>
      </c>
      <c r="C1960" s="31">
        <v>4111.0659180000002</v>
      </c>
      <c r="D1960" s="39">
        <f t="shared" si="60"/>
        <v>0.60667235731618052</v>
      </c>
      <c r="E1960" s="39">
        <f t="shared" si="61"/>
        <v>8.7005156344318495E-4</v>
      </c>
    </row>
    <row r="1961" spans="1:5" x14ac:dyDescent="0.35">
      <c r="A1961" s="38">
        <v>43854</v>
      </c>
      <c r="B1961" s="31">
        <v>12248.25</v>
      </c>
      <c r="C1961" s="31">
        <v>4094.7885740000002</v>
      </c>
      <c r="D1961" s="39">
        <f t="shared" si="60"/>
        <v>0.55745847352220457</v>
      </c>
      <c r="E1961" s="39">
        <f t="shared" si="61"/>
        <v>-3.9593974712813359E-3</v>
      </c>
    </row>
    <row r="1962" spans="1:5" x14ac:dyDescent="0.35">
      <c r="A1962" s="38">
        <v>43857</v>
      </c>
      <c r="B1962" s="31">
        <v>12119</v>
      </c>
      <c r="C1962" s="31">
        <v>4162.9721680000002</v>
      </c>
      <c r="D1962" s="39">
        <f t="shared" si="60"/>
        <v>-1.0552527912150715</v>
      </c>
      <c r="E1962" s="39">
        <f t="shared" si="61"/>
        <v>1.6651310017062698E-2</v>
      </c>
    </row>
    <row r="1963" spans="1:5" x14ac:dyDescent="0.35">
      <c r="A1963" s="38">
        <v>43858</v>
      </c>
      <c r="B1963" s="31">
        <v>12055.799805000001</v>
      </c>
      <c r="C1963" s="31">
        <v>4133.048828</v>
      </c>
      <c r="D1963" s="39">
        <f t="shared" si="60"/>
        <v>-0.52149678191269444</v>
      </c>
      <c r="E1963" s="39">
        <f t="shared" si="61"/>
        <v>-7.1879750314007571E-3</v>
      </c>
    </row>
    <row r="1964" spans="1:5" x14ac:dyDescent="0.35">
      <c r="A1964" s="38">
        <v>43859</v>
      </c>
      <c r="B1964" s="31">
        <v>12129.5</v>
      </c>
      <c r="C1964" s="31">
        <v>4181.3330079999996</v>
      </c>
      <c r="D1964" s="39">
        <f t="shared" si="60"/>
        <v>0.61132563738685475</v>
      </c>
      <c r="E1964" s="39">
        <f t="shared" si="61"/>
        <v>1.1682460577985616E-2</v>
      </c>
    </row>
    <row r="1965" spans="1:5" x14ac:dyDescent="0.35">
      <c r="A1965" s="38">
        <v>43860</v>
      </c>
      <c r="B1965" s="31">
        <v>12035.799805000001</v>
      </c>
      <c r="C1965" s="31">
        <v>4385.7846680000002</v>
      </c>
      <c r="D1965" s="39">
        <f t="shared" si="60"/>
        <v>-0.77249841296013388</v>
      </c>
      <c r="E1965" s="39">
        <f t="shared" si="61"/>
        <v>4.8896287286573525E-2</v>
      </c>
    </row>
    <row r="1966" spans="1:5" x14ac:dyDescent="0.35">
      <c r="A1966" s="38">
        <v>43861</v>
      </c>
      <c r="B1966" s="31">
        <v>11962.099609000001</v>
      </c>
      <c r="C1966" s="31">
        <v>4331.4956050000001</v>
      </c>
      <c r="D1966" s="39">
        <f t="shared" si="60"/>
        <v>-0.61234149116856118</v>
      </c>
      <c r="E1966" s="39">
        <f t="shared" si="61"/>
        <v>-1.2378415063582452E-2</v>
      </c>
    </row>
    <row r="1967" spans="1:5" x14ac:dyDescent="0.35">
      <c r="A1967" s="38">
        <v>43864</v>
      </c>
      <c r="B1967" s="31">
        <v>11707.900390999999</v>
      </c>
      <c r="C1967" s="31">
        <v>4333.0834960000002</v>
      </c>
      <c r="D1967" s="39">
        <f t="shared" si="60"/>
        <v>-2.125038465728442</v>
      </c>
      <c r="E1967" s="39">
        <f t="shared" si="61"/>
        <v>3.6659185297733366E-4</v>
      </c>
    </row>
    <row r="1968" spans="1:5" x14ac:dyDescent="0.35">
      <c r="A1968" s="38">
        <v>43865</v>
      </c>
      <c r="B1968" s="31">
        <v>11979.650390999999</v>
      </c>
      <c r="C1968" s="31">
        <v>4326.5834960000002</v>
      </c>
      <c r="D1968" s="39">
        <f t="shared" si="60"/>
        <v>2.3210822685927313</v>
      </c>
      <c r="E1968" s="39">
        <f t="shared" si="61"/>
        <v>-1.5000864871402423E-3</v>
      </c>
    </row>
    <row r="1969" spans="1:5" x14ac:dyDescent="0.35">
      <c r="A1969" s="38">
        <v>43866</v>
      </c>
      <c r="B1969" s="31">
        <v>12089.150390999999</v>
      </c>
      <c r="C1969" s="31">
        <v>4485.28125</v>
      </c>
      <c r="D1969" s="39">
        <f t="shared" si="60"/>
        <v>0.91405004675482437</v>
      </c>
      <c r="E1969" s="39">
        <f t="shared" si="61"/>
        <v>3.6679692913985956E-2</v>
      </c>
    </row>
    <row r="1970" spans="1:5" x14ac:dyDescent="0.35">
      <c r="A1970" s="38">
        <v>43867</v>
      </c>
      <c r="B1970" s="31">
        <v>12137.950194999999</v>
      </c>
      <c r="C1970" s="31">
        <v>4494.1640630000002</v>
      </c>
      <c r="D1970" s="39">
        <f t="shared" si="60"/>
        <v>0.403666117317311</v>
      </c>
      <c r="E1970" s="39">
        <f t="shared" si="61"/>
        <v>1.9804361209233355E-3</v>
      </c>
    </row>
    <row r="1971" spans="1:5" x14ac:dyDescent="0.35">
      <c r="A1971" s="38">
        <v>43868</v>
      </c>
      <c r="B1971" s="31">
        <v>12098.349609000001</v>
      </c>
      <c r="C1971" s="31">
        <v>4631.2758789999998</v>
      </c>
      <c r="D1971" s="39">
        <f t="shared" si="60"/>
        <v>-0.32625431282714745</v>
      </c>
      <c r="E1971" s="39">
        <f t="shared" si="61"/>
        <v>3.0508858617073507E-2</v>
      </c>
    </row>
    <row r="1972" spans="1:5" x14ac:dyDescent="0.35">
      <c r="A1972" s="38">
        <v>43871</v>
      </c>
      <c r="B1972" s="31">
        <v>12031.5</v>
      </c>
      <c r="C1972" s="31">
        <v>4619.3159180000002</v>
      </c>
      <c r="D1972" s="39">
        <f t="shared" si="60"/>
        <v>-0.55255147322136522</v>
      </c>
      <c r="E1972" s="39">
        <f t="shared" si="61"/>
        <v>-2.582433288897918E-3</v>
      </c>
    </row>
    <row r="1973" spans="1:5" x14ac:dyDescent="0.35">
      <c r="A1973" s="38">
        <v>43872</v>
      </c>
      <c r="B1973" s="31">
        <v>12107.900390999999</v>
      </c>
      <c r="C1973" s="31">
        <v>4686.2592770000001</v>
      </c>
      <c r="D1973" s="39">
        <f t="shared" si="60"/>
        <v>0.63500304201470481</v>
      </c>
      <c r="E1973" s="39">
        <f t="shared" si="61"/>
        <v>1.44920503789626E-2</v>
      </c>
    </row>
    <row r="1974" spans="1:5" x14ac:dyDescent="0.35">
      <c r="A1974" s="38">
        <v>43873</v>
      </c>
      <c r="B1974" s="31">
        <v>12201.200194999999</v>
      </c>
      <c r="C1974" s="31">
        <v>4713.6513670000004</v>
      </c>
      <c r="D1974" s="39">
        <f t="shared" si="60"/>
        <v>0.77056963624635944</v>
      </c>
      <c r="E1974" s="39">
        <f t="shared" si="61"/>
        <v>5.845193016621961E-3</v>
      </c>
    </row>
    <row r="1975" spans="1:5" x14ac:dyDescent="0.35">
      <c r="A1975" s="38">
        <v>43874</v>
      </c>
      <c r="B1975" s="31">
        <v>12174.650390999999</v>
      </c>
      <c r="C1975" s="31">
        <v>4732.8564450000003</v>
      </c>
      <c r="D1975" s="39">
        <f t="shared" si="60"/>
        <v>-0.21759993751172299</v>
      </c>
      <c r="E1975" s="39">
        <f t="shared" si="61"/>
        <v>4.0743526630869636E-3</v>
      </c>
    </row>
    <row r="1976" spans="1:5" x14ac:dyDescent="0.35">
      <c r="A1976" s="38">
        <v>43875</v>
      </c>
      <c r="B1976" s="31">
        <v>12113.450194999999</v>
      </c>
      <c r="C1976" s="31">
        <v>4759.3061520000001</v>
      </c>
      <c r="D1976" s="39">
        <f t="shared" si="60"/>
        <v>-0.50268544914637936</v>
      </c>
      <c r="E1976" s="39">
        <f t="shared" si="61"/>
        <v>5.588529317837731E-3</v>
      </c>
    </row>
    <row r="1977" spans="1:5" x14ac:dyDescent="0.35">
      <c r="A1977" s="38">
        <v>43878</v>
      </c>
      <c r="B1977" s="31">
        <v>12045.799805000001</v>
      </c>
      <c r="C1977" s="31">
        <v>4745.8085940000001</v>
      </c>
      <c r="D1977" s="39">
        <f t="shared" si="60"/>
        <v>-0.55847334088121769</v>
      </c>
      <c r="E1977" s="39">
        <f t="shared" si="61"/>
        <v>-2.8360348271203265E-3</v>
      </c>
    </row>
    <row r="1978" spans="1:5" x14ac:dyDescent="0.35">
      <c r="A1978" s="38">
        <v>43879</v>
      </c>
      <c r="B1978" s="31">
        <v>11992.5</v>
      </c>
      <c r="C1978" s="31">
        <v>4740.7460940000001</v>
      </c>
      <c r="D1978" s="39">
        <f t="shared" si="60"/>
        <v>-0.44247626444760224</v>
      </c>
      <c r="E1978" s="39">
        <f t="shared" si="61"/>
        <v>-1.0667307582527422E-3</v>
      </c>
    </row>
    <row r="1979" spans="1:5" x14ac:dyDescent="0.35">
      <c r="A1979" s="38">
        <v>43880</v>
      </c>
      <c r="B1979" s="31">
        <v>12125.900390999999</v>
      </c>
      <c r="C1979" s="31">
        <v>4722.236328</v>
      </c>
      <c r="D1979" s="39">
        <f t="shared" si="60"/>
        <v>1.1123651532207564</v>
      </c>
      <c r="E1979" s="39">
        <f t="shared" si="61"/>
        <v>-3.9043993567650717E-3</v>
      </c>
    </row>
    <row r="1980" spans="1:5" x14ac:dyDescent="0.35">
      <c r="A1980" s="38">
        <v>43881</v>
      </c>
      <c r="B1980" s="31">
        <v>12080.849609000001</v>
      </c>
      <c r="C1980" s="31">
        <v>4841.3842770000001</v>
      </c>
      <c r="D1980" s="39">
        <f t="shared" si="60"/>
        <v>-0.37152525212425225</v>
      </c>
      <c r="E1980" s="39">
        <f t="shared" si="61"/>
        <v>2.5231255008040368E-2</v>
      </c>
    </row>
    <row r="1981" spans="1:5" x14ac:dyDescent="0.35">
      <c r="A1981" s="38">
        <v>43885</v>
      </c>
      <c r="B1981" s="31">
        <v>11829.400390999999</v>
      </c>
      <c r="C1981" s="31">
        <v>4843.7661129999997</v>
      </c>
      <c r="D1981" s="39">
        <f t="shared" si="60"/>
        <v>-2.0813868737566001</v>
      </c>
      <c r="E1981" s="39">
        <f t="shared" si="61"/>
        <v>4.9197416766005799E-4</v>
      </c>
    </row>
    <row r="1982" spans="1:5" x14ac:dyDescent="0.35">
      <c r="A1982" s="38">
        <v>43886</v>
      </c>
      <c r="B1982" s="31">
        <v>11797.900390999999</v>
      </c>
      <c r="C1982" s="31">
        <v>4767.8413090000004</v>
      </c>
      <c r="D1982" s="39">
        <f t="shared" si="60"/>
        <v>-0.26628568616179155</v>
      </c>
      <c r="E1982" s="39">
        <f t="shared" si="61"/>
        <v>-1.5674746102258656E-2</v>
      </c>
    </row>
    <row r="1983" spans="1:5" x14ac:dyDescent="0.35">
      <c r="A1983" s="38">
        <v>43887</v>
      </c>
      <c r="B1983" s="31">
        <v>11678.5</v>
      </c>
      <c r="C1983" s="31">
        <v>4789.6757809999999</v>
      </c>
      <c r="D1983" s="39">
        <f t="shared" si="60"/>
        <v>-1.0120477970053343</v>
      </c>
      <c r="E1983" s="39">
        <f t="shared" si="61"/>
        <v>4.5795299350219103E-3</v>
      </c>
    </row>
    <row r="1984" spans="1:5" x14ac:dyDescent="0.35">
      <c r="A1984" s="38">
        <v>43888</v>
      </c>
      <c r="B1984" s="31">
        <v>11633.299805000001</v>
      </c>
      <c r="C1984" s="31">
        <v>4773.845703</v>
      </c>
      <c r="D1984" s="39">
        <f t="shared" si="60"/>
        <v>-0.38703767607140849</v>
      </c>
      <c r="E1984" s="39">
        <f t="shared" si="61"/>
        <v>-3.3050416612322173E-3</v>
      </c>
    </row>
    <row r="1985" spans="1:5" x14ac:dyDescent="0.35">
      <c r="A1985" s="38">
        <v>43889</v>
      </c>
      <c r="B1985" s="31">
        <v>11201.75</v>
      </c>
      <c r="C1985" s="31">
        <v>4724.0229490000002</v>
      </c>
      <c r="D1985" s="39">
        <f t="shared" si="60"/>
        <v>-3.7096078690804486</v>
      </c>
      <c r="E1985" s="39">
        <f t="shared" si="61"/>
        <v>-1.0436607527698262E-2</v>
      </c>
    </row>
    <row r="1986" spans="1:5" x14ac:dyDescent="0.35">
      <c r="A1986" s="38">
        <v>43892</v>
      </c>
      <c r="B1986" s="31">
        <v>11132.75</v>
      </c>
      <c r="C1986" s="31">
        <v>4432.283203</v>
      </c>
      <c r="D1986" s="39">
        <f t="shared" si="60"/>
        <v>-0.61597518244917093</v>
      </c>
      <c r="E1986" s="39">
        <f t="shared" si="61"/>
        <v>-6.1756631826218544E-2</v>
      </c>
    </row>
    <row r="1987" spans="1:5" x14ac:dyDescent="0.35">
      <c r="A1987" s="38">
        <v>43893</v>
      </c>
      <c r="B1987" s="31">
        <v>11303.299805000001</v>
      </c>
      <c r="C1987" s="31">
        <v>4327.9721680000002</v>
      </c>
      <c r="D1987" s="39">
        <f t="shared" si="60"/>
        <v>1.5319647436617239</v>
      </c>
      <c r="E1987" s="39">
        <f t="shared" si="61"/>
        <v>-2.3534379511082816E-2</v>
      </c>
    </row>
    <row r="1988" spans="1:5" x14ac:dyDescent="0.35">
      <c r="A1988" s="38">
        <v>43894</v>
      </c>
      <c r="B1988" s="31">
        <v>11251</v>
      </c>
      <c r="C1988" s="31">
        <v>4430.7817379999997</v>
      </c>
      <c r="D1988" s="39">
        <f t="shared" ref="D1988:D2051" si="62">((B1988-B1987)/B1987)*100</f>
        <v>-0.46269501740426106</v>
      </c>
      <c r="E1988" s="39">
        <f t="shared" ref="E1988:E2051" si="63">((C1988-C1987)/C1987)</f>
        <v>2.3754674477841842E-2</v>
      </c>
    </row>
    <row r="1989" spans="1:5" x14ac:dyDescent="0.35">
      <c r="A1989" s="38">
        <v>43895</v>
      </c>
      <c r="B1989" s="31">
        <v>11269</v>
      </c>
      <c r="C1989" s="31">
        <v>4263.9594729999999</v>
      </c>
      <c r="D1989" s="39">
        <f t="shared" si="62"/>
        <v>0.15998577904186295</v>
      </c>
      <c r="E1989" s="39">
        <f t="shared" si="63"/>
        <v>-3.7650752139125068E-2</v>
      </c>
    </row>
    <row r="1990" spans="1:5" x14ac:dyDescent="0.35">
      <c r="A1990" s="38">
        <v>43896</v>
      </c>
      <c r="B1990" s="31">
        <v>10989.450194999999</v>
      </c>
      <c r="C1990" s="31">
        <v>4308.0278319999998</v>
      </c>
      <c r="D1990" s="39">
        <f t="shared" si="62"/>
        <v>-2.4806975330552894</v>
      </c>
      <c r="E1990" s="39">
        <f t="shared" si="63"/>
        <v>1.0335079233057213E-2</v>
      </c>
    </row>
    <row r="1991" spans="1:5" x14ac:dyDescent="0.35">
      <c r="A1991" s="38">
        <v>43899</v>
      </c>
      <c r="B1991" s="31">
        <v>10451.450194999999</v>
      </c>
      <c r="C1991" s="31">
        <v>4203.7265630000002</v>
      </c>
      <c r="D1991" s="39">
        <f t="shared" si="62"/>
        <v>-4.8956043337343687</v>
      </c>
      <c r="E1991" s="39">
        <f t="shared" si="63"/>
        <v>-2.4210908811974359E-2</v>
      </c>
    </row>
    <row r="1992" spans="1:5" x14ac:dyDescent="0.35">
      <c r="A1992" s="38">
        <v>43901</v>
      </c>
      <c r="B1992" s="31">
        <v>10458.400390999999</v>
      </c>
      <c r="C1992" s="31">
        <v>4005.7185060000002</v>
      </c>
      <c r="D1992" s="39">
        <f t="shared" si="62"/>
        <v>6.6499824142345038E-2</v>
      </c>
      <c r="E1992" s="39">
        <f t="shared" si="63"/>
        <v>-4.7102982088038349E-2</v>
      </c>
    </row>
    <row r="1993" spans="1:5" x14ac:dyDescent="0.35">
      <c r="A1993" s="38">
        <v>43902</v>
      </c>
      <c r="B1993" s="31">
        <v>9590.1503909999992</v>
      </c>
      <c r="C1993" s="31">
        <v>4009.5483399999998</v>
      </c>
      <c r="D1993" s="39">
        <f t="shared" si="62"/>
        <v>-8.3019388007670329</v>
      </c>
      <c r="E1993" s="39">
        <f t="shared" si="63"/>
        <v>9.5609164604629963E-4</v>
      </c>
    </row>
    <row r="1994" spans="1:5" x14ac:dyDescent="0.35">
      <c r="A1994" s="38">
        <v>43903</v>
      </c>
      <c r="B1994" s="31">
        <v>9955.2001949999994</v>
      </c>
      <c r="C1994" s="31">
        <v>3714.7998050000001</v>
      </c>
      <c r="D1994" s="39">
        <f t="shared" si="62"/>
        <v>3.8065076053717153</v>
      </c>
      <c r="E1994" s="39">
        <f t="shared" si="63"/>
        <v>-7.3511655180593161E-2</v>
      </c>
    </row>
    <row r="1995" spans="1:5" x14ac:dyDescent="0.35">
      <c r="A1995" s="38">
        <v>43906</v>
      </c>
      <c r="B1995" s="31">
        <v>9197.4003909999992</v>
      </c>
      <c r="C1995" s="31">
        <v>3931.8571780000002</v>
      </c>
      <c r="D1995" s="39">
        <f t="shared" si="62"/>
        <v>-7.6121001000121051</v>
      </c>
      <c r="E1995" s="39">
        <f t="shared" si="63"/>
        <v>5.8430436199508759E-2</v>
      </c>
    </row>
    <row r="1996" spans="1:5" x14ac:dyDescent="0.35">
      <c r="A1996" s="38">
        <v>43907</v>
      </c>
      <c r="B1996" s="31">
        <v>8967.0498050000006</v>
      </c>
      <c r="C1996" s="31">
        <v>3653.0246579999998</v>
      </c>
      <c r="D1996" s="39">
        <f t="shared" si="62"/>
        <v>-2.50451840963024</v>
      </c>
      <c r="E1996" s="39">
        <f t="shared" si="63"/>
        <v>-7.0916238148261743E-2</v>
      </c>
    </row>
    <row r="1997" spans="1:5" x14ac:dyDescent="0.35">
      <c r="A1997" s="38">
        <v>43908</v>
      </c>
      <c r="B1997" s="31">
        <v>8468.7998050000006</v>
      </c>
      <c r="C1997" s="31">
        <v>3426.8154300000001</v>
      </c>
      <c r="D1997" s="39">
        <f t="shared" si="62"/>
        <v>-5.5564540270778613</v>
      </c>
      <c r="E1997" s="39">
        <f t="shared" si="63"/>
        <v>-6.1923816337951403E-2</v>
      </c>
    </row>
    <row r="1998" spans="1:5" x14ac:dyDescent="0.35">
      <c r="A1998" s="38">
        <v>43909</v>
      </c>
      <c r="B1998" s="31">
        <v>8263.4501949999994</v>
      </c>
      <c r="C1998" s="31">
        <v>3045.3229980000001</v>
      </c>
      <c r="D1998" s="39">
        <f t="shared" si="62"/>
        <v>-2.4247781826034216</v>
      </c>
      <c r="E1998" s="39">
        <f t="shared" si="63"/>
        <v>-0.11132564323722564</v>
      </c>
    </row>
    <row r="1999" spans="1:5" x14ac:dyDescent="0.35">
      <c r="A1999" s="38">
        <v>43910</v>
      </c>
      <c r="B1999" s="31">
        <v>8745.4501949999994</v>
      </c>
      <c r="C1999" s="31">
        <v>2731.7233890000002</v>
      </c>
      <c r="D1999" s="39">
        <f t="shared" si="62"/>
        <v>5.8329146860671557</v>
      </c>
      <c r="E1999" s="39">
        <f t="shared" si="63"/>
        <v>-0.1029774540191483</v>
      </c>
    </row>
    <row r="2000" spans="1:5" x14ac:dyDescent="0.35">
      <c r="A2000" s="38">
        <v>43913</v>
      </c>
      <c r="B2000" s="31">
        <v>7610.25</v>
      </c>
      <c r="C2000" s="31">
        <v>2936.4458009999998</v>
      </c>
      <c r="D2000" s="39">
        <f t="shared" si="62"/>
        <v>-12.980466067361778</v>
      </c>
      <c r="E2000" s="39">
        <f t="shared" si="63"/>
        <v>7.4942584898737563E-2</v>
      </c>
    </row>
    <row r="2001" spans="1:5" x14ac:dyDescent="0.35">
      <c r="A2001" s="38">
        <v>43914</v>
      </c>
      <c r="B2001" s="31">
        <v>7801.0498049999997</v>
      </c>
      <c r="C2001" s="31">
        <v>2254.2858890000002</v>
      </c>
      <c r="D2001" s="39">
        <f t="shared" si="62"/>
        <v>2.5071424066226426</v>
      </c>
      <c r="E2001" s="39">
        <f t="shared" si="63"/>
        <v>-0.23230802072617571</v>
      </c>
    </row>
    <row r="2002" spans="1:5" x14ac:dyDescent="0.35">
      <c r="A2002" s="38">
        <v>43915</v>
      </c>
      <c r="B2002" s="31">
        <v>8317.8496090000008</v>
      </c>
      <c r="C2002" s="31">
        <v>2461.2468260000001</v>
      </c>
      <c r="D2002" s="39">
        <f t="shared" si="62"/>
        <v>6.6247468855892162</v>
      </c>
      <c r="E2002" s="39">
        <f t="shared" si="63"/>
        <v>9.180775961464567E-2</v>
      </c>
    </row>
    <row r="2003" spans="1:5" x14ac:dyDescent="0.35">
      <c r="A2003" s="38">
        <v>43916</v>
      </c>
      <c r="B2003" s="31">
        <v>8641.4501949999994</v>
      </c>
      <c r="C2003" s="31">
        <v>2572.063721</v>
      </c>
      <c r="D2003" s="39">
        <f t="shared" si="62"/>
        <v>3.8904356439657124</v>
      </c>
      <c r="E2003" s="39">
        <f t="shared" si="63"/>
        <v>4.5024697982078747E-2</v>
      </c>
    </row>
    <row r="2004" spans="1:5" x14ac:dyDescent="0.35">
      <c r="A2004" s="38">
        <v>43917</v>
      </c>
      <c r="B2004" s="31">
        <v>8660.25</v>
      </c>
      <c r="C2004" s="31">
        <v>2779.0739749999998</v>
      </c>
      <c r="D2004" s="39">
        <f t="shared" si="62"/>
        <v>0.21755381996968809</v>
      </c>
      <c r="E2004" s="39">
        <f t="shared" si="63"/>
        <v>8.0484107881866815E-2</v>
      </c>
    </row>
    <row r="2005" spans="1:5" x14ac:dyDescent="0.35">
      <c r="A2005" s="38">
        <v>43920</v>
      </c>
      <c r="B2005" s="31">
        <v>8281.0996090000008</v>
      </c>
      <c r="C2005" s="31">
        <v>2528.9904790000001</v>
      </c>
      <c r="D2005" s="39">
        <f t="shared" si="62"/>
        <v>-4.3780536474120169</v>
      </c>
      <c r="E2005" s="39">
        <f t="shared" si="63"/>
        <v>-8.9988067338149846E-2</v>
      </c>
    </row>
    <row r="2006" spans="1:5" x14ac:dyDescent="0.35">
      <c r="A2006" s="38">
        <v>43921</v>
      </c>
      <c r="B2006" s="31">
        <v>8597.75</v>
      </c>
      <c r="C2006" s="31">
        <v>2230.3618160000001</v>
      </c>
      <c r="D2006" s="39">
        <f t="shared" si="62"/>
        <v>3.8237722760375887</v>
      </c>
      <c r="E2006" s="39">
        <f t="shared" si="63"/>
        <v>-0.11808216182691289</v>
      </c>
    </row>
    <row r="2007" spans="1:5" x14ac:dyDescent="0.35">
      <c r="A2007" s="38">
        <v>43922</v>
      </c>
      <c r="B2007" s="31">
        <v>8253.7998050000006</v>
      </c>
      <c r="C2007" s="31">
        <v>2204.1997070000002</v>
      </c>
      <c r="D2007" s="39">
        <f t="shared" si="62"/>
        <v>-4.0004675060335488</v>
      </c>
      <c r="E2007" s="39">
        <f t="shared" si="63"/>
        <v>-1.1729984261889764E-2</v>
      </c>
    </row>
    <row r="2008" spans="1:5" x14ac:dyDescent="0.35">
      <c r="A2008" s="38">
        <v>43924</v>
      </c>
      <c r="B2008" s="31">
        <v>8083.7998049999997</v>
      </c>
      <c r="C2008" s="31">
        <v>2207.7312010000001</v>
      </c>
      <c r="D2008" s="39">
        <f t="shared" si="62"/>
        <v>-2.0596574185991043</v>
      </c>
      <c r="E2008" s="39">
        <f t="shared" si="63"/>
        <v>1.6021660781392339E-3</v>
      </c>
    </row>
    <row r="2009" spans="1:5" x14ac:dyDescent="0.35">
      <c r="A2009" s="38">
        <v>43928</v>
      </c>
      <c r="B2009" s="31">
        <v>8792.2001949999994</v>
      </c>
      <c r="C2009" s="31">
        <v>2195.943115</v>
      </c>
      <c r="D2009" s="39">
        <f t="shared" si="62"/>
        <v>8.7632104590447586</v>
      </c>
      <c r="E2009" s="39">
        <f t="shared" si="63"/>
        <v>-5.3394570836615271E-3</v>
      </c>
    </row>
    <row r="2010" spans="1:5" x14ac:dyDescent="0.35">
      <c r="A2010" s="38">
        <v>43929</v>
      </c>
      <c r="B2010" s="31">
        <v>8748.75</v>
      </c>
      <c r="C2010" s="31">
        <v>2241.5532229999999</v>
      </c>
      <c r="D2010" s="39">
        <f t="shared" si="62"/>
        <v>-0.49419023721399052</v>
      </c>
      <c r="E2010" s="39">
        <f t="shared" si="63"/>
        <v>2.077016826549255E-2</v>
      </c>
    </row>
    <row r="2011" spans="1:5" x14ac:dyDescent="0.35">
      <c r="A2011" s="38">
        <v>43930</v>
      </c>
      <c r="B2011" s="31">
        <v>9111.9003909999992</v>
      </c>
      <c r="C2011" s="31">
        <v>2320.686279</v>
      </c>
      <c r="D2011" s="39">
        <f t="shared" si="62"/>
        <v>4.1508831661665866</v>
      </c>
      <c r="E2011" s="39">
        <f t="shared" si="63"/>
        <v>3.5302778086211038E-2</v>
      </c>
    </row>
    <row r="2012" spans="1:5" x14ac:dyDescent="0.35">
      <c r="A2012" s="38">
        <v>43934</v>
      </c>
      <c r="B2012" s="31">
        <v>8993.8496090000008</v>
      </c>
      <c r="C2012" s="31">
        <v>2538.4904790000001</v>
      </c>
      <c r="D2012" s="39">
        <f t="shared" si="62"/>
        <v>-1.2955670818855689</v>
      </c>
      <c r="E2012" s="39">
        <f t="shared" si="63"/>
        <v>9.3853357935934967E-2</v>
      </c>
    </row>
    <row r="2013" spans="1:5" x14ac:dyDescent="0.35">
      <c r="A2013" s="38">
        <v>43936</v>
      </c>
      <c r="B2013" s="31">
        <v>8925.2998050000006</v>
      </c>
      <c r="C2013" s="31">
        <v>2275.3254390000002</v>
      </c>
      <c r="D2013" s="39">
        <f t="shared" si="62"/>
        <v>-0.76218534865652565</v>
      </c>
      <c r="E2013" s="39">
        <f t="shared" si="63"/>
        <v>-0.10366989444201885</v>
      </c>
    </row>
    <row r="2014" spans="1:5" x14ac:dyDescent="0.35">
      <c r="A2014" s="38">
        <v>43937</v>
      </c>
      <c r="B2014" s="31">
        <v>8992.7998050000006</v>
      </c>
      <c r="C2014" s="31">
        <v>2171.0241700000001</v>
      </c>
      <c r="D2014" s="39">
        <f t="shared" si="62"/>
        <v>0.75627711645256046</v>
      </c>
      <c r="E2014" s="39">
        <f t="shared" si="63"/>
        <v>-4.5840154209254649E-2</v>
      </c>
    </row>
    <row r="2015" spans="1:5" x14ac:dyDescent="0.35">
      <c r="A2015" s="38">
        <v>43938</v>
      </c>
      <c r="B2015" s="31">
        <v>9266.75</v>
      </c>
      <c r="C2015" s="31">
        <v>2208.3774410000001</v>
      </c>
      <c r="D2015" s="39">
        <f t="shared" si="62"/>
        <v>3.0463281841066117</v>
      </c>
      <c r="E2015" s="39">
        <f t="shared" si="63"/>
        <v>1.7205368561143172E-2</v>
      </c>
    </row>
    <row r="2016" spans="1:5" x14ac:dyDescent="0.35">
      <c r="A2016" s="38">
        <v>43941</v>
      </c>
      <c r="B2016" s="31">
        <v>9261.8496090000008</v>
      </c>
      <c r="C2016" s="31">
        <v>2296.0661620000001</v>
      </c>
      <c r="D2016" s="39">
        <f t="shared" si="62"/>
        <v>-5.2881441713645207E-2</v>
      </c>
      <c r="E2016" s="39">
        <f t="shared" si="63"/>
        <v>3.970730699019126E-2</v>
      </c>
    </row>
    <row r="2017" spans="1:5" x14ac:dyDescent="0.35">
      <c r="A2017" s="38">
        <v>43942</v>
      </c>
      <c r="B2017" s="31">
        <v>8981.4501949999994</v>
      </c>
      <c r="C2017" s="31">
        <v>2296.1655270000001</v>
      </c>
      <c r="D2017" s="39">
        <f t="shared" si="62"/>
        <v>-3.0274667138573417</v>
      </c>
      <c r="E2017" s="39">
        <f t="shared" si="63"/>
        <v>4.3276191968911711E-5</v>
      </c>
    </row>
    <row r="2018" spans="1:5" x14ac:dyDescent="0.35">
      <c r="A2018" s="38">
        <v>43943</v>
      </c>
      <c r="B2018" s="31">
        <v>9187.2998050000006</v>
      </c>
      <c r="C2018" s="31">
        <v>2088.7570799999999</v>
      </c>
      <c r="D2018" s="39">
        <f t="shared" si="62"/>
        <v>2.2919417859111242</v>
      </c>
      <c r="E2018" s="39">
        <f t="shared" si="63"/>
        <v>-9.0328177372728344E-2</v>
      </c>
    </row>
    <row r="2019" spans="1:5" x14ac:dyDescent="0.35">
      <c r="A2019" s="38">
        <v>43944</v>
      </c>
      <c r="B2019" s="31">
        <v>9313.9003909999992</v>
      </c>
      <c r="C2019" s="31">
        <v>2137.0034179999998</v>
      </c>
      <c r="D2019" s="39">
        <f t="shared" si="62"/>
        <v>1.3779955883348758</v>
      </c>
      <c r="E2019" s="39">
        <f t="shared" si="63"/>
        <v>2.309810866086923E-2</v>
      </c>
    </row>
    <row r="2020" spans="1:5" x14ac:dyDescent="0.35">
      <c r="A2020" s="38">
        <v>43945</v>
      </c>
      <c r="B2020" s="31">
        <v>9154.4003909999992</v>
      </c>
      <c r="C2020" s="31">
        <v>2161.0766600000002</v>
      </c>
      <c r="D2020" s="39">
        <f t="shared" si="62"/>
        <v>-1.7124941571645373</v>
      </c>
      <c r="E2020" s="39">
        <f t="shared" si="63"/>
        <v>1.1264952501821593E-2</v>
      </c>
    </row>
    <row r="2021" spans="1:5" x14ac:dyDescent="0.35">
      <c r="A2021" s="38">
        <v>43948</v>
      </c>
      <c r="B2021" s="31">
        <v>9282.2998050000006</v>
      </c>
      <c r="C2021" s="31">
        <v>1965.903687</v>
      </c>
      <c r="D2021" s="39">
        <f t="shared" si="62"/>
        <v>1.3971358968059076</v>
      </c>
      <c r="E2021" s="39">
        <f t="shared" si="63"/>
        <v>-9.0312841100232036E-2</v>
      </c>
    </row>
    <row r="2022" spans="1:5" x14ac:dyDescent="0.35">
      <c r="A2022" s="38">
        <v>43949</v>
      </c>
      <c r="B2022" s="31">
        <v>9380.9003909999992</v>
      </c>
      <c r="C2022" s="31">
        <v>2033.348755</v>
      </c>
      <c r="D2022" s="39">
        <f t="shared" si="62"/>
        <v>1.062243065526568</v>
      </c>
      <c r="E2022" s="39">
        <f t="shared" si="63"/>
        <v>3.4307412131121352E-2</v>
      </c>
    </row>
    <row r="2023" spans="1:5" x14ac:dyDescent="0.35">
      <c r="A2023" s="38">
        <v>43950</v>
      </c>
      <c r="B2023" s="31">
        <v>9553.3496090000008</v>
      </c>
      <c r="C2023" s="31">
        <v>2216.4353030000002</v>
      </c>
      <c r="D2023" s="39">
        <f t="shared" si="62"/>
        <v>1.8383013443512171</v>
      </c>
      <c r="E2023" s="39">
        <f t="shared" si="63"/>
        <v>9.0041881674154917E-2</v>
      </c>
    </row>
    <row r="2024" spans="1:5" x14ac:dyDescent="0.35">
      <c r="A2024" s="38">
        <v>43951</v>
      </c>
      <c r="B2024" s="31">
        <v>9859.9003909999992</v>
      </c>
      <c r="C2024" s="31">
        <v>2284.4272460000002</v>
      </c>
      <c r="D2024" s="39">
        <f t="shared" si="62"/>
        <v>3.2088303531905047</v>
      </c>
      <c r="E2024" s="39">
        <f t="shared" si="63"/>
        <v>3.0676258814309271E-2</v>
      </c>
    </row>
    <row r="2025" spans="1:5" x14ac:dyDescent="0.35">
      <c r="A2025" s="38">
        <v>43955</v>
      </c>
      <c r="B2025" s="31">
        <v>9293.5</v>
      </c>
      <c r="C2025" s="31">
        <v>2305.9641109999998</v>
      </c>
      <c r="D2025" s="39">
        <f t="shared" si="62"/>
        <v>-5.7444839048982965</v>
      </c>
      <c r="E2025" s="39">
        <f t="shared" si="63"/>
        <v>9.4276869783050977E-3</v>
      </c>
    </row>
    <row r="2026" spans="1:5" x14ac:dyDescent="0.35">
      <c r="A2026" s="38">
        <v>43956</v>
      </c>
      <c r="B2026" s="31">
        <v>9205.5996090000008</v>
      </c>
      <c r="C2026" s="31">
        <v>2068.7624510000001</v>
      </c>
      <c r="D2026" s="39">
        <f t="shared" si="62"/>
        <v>-0.94582655619518174</v>
      </c>
      <c r="E2026" s="39">
        <f t="shared" si="63"/>
        <v>-0.10286441964490736</v>
      </c>
    </row>
    <row r="2027" spans="1:5" x14ac:dyDescent="0.35">
      <c r="A2027" s="38">
        <v>43957</v>
      </c>
      <c r="B2027" s="31">
        <v>9270.9003909999992</v>
      </c>
      <c r="C2027" s="31">
        <v>1991.8670649999999</v>
      </c>
      <c r="D2027" s="39">
        <f t="shared" si="62"/>
        <v>0.7093593548882583</v>
      </c>
      <c r="E2027" s="39">
        <f t="shared" si="63"/>
        <v>-3.7169751395492695E-2</v>
      </c>
    </row>
    <row r="2028" spans="1:5" x14ac:dyDescent="0.35">
      <c r="A2028" s="38">
        <v>43958</v>
      </c>
      <c r="B2028" s="31">
        <v>9199.0498050000006</v>
      </c>
      <c r="C2028" s="31">
        <v>2095.2231449999999</v>
      </c>
      <c r="D2028" s="39">
        <f t="shared" si="62"/>
        <v>-0.77501195104792342</v>
      </c>
      <c r="E2028" s="39">
        <f t="shared" si="63"/>
        <v>5.1889045115568508E-2</v>
      </c>
    </row>
    <row r="2029" spans="1:5" x14ac:dyDescent="0.35">
      <c r="A2029" s="38">
        <v>43959</v>
      </c>
      <c r="B2029" s="31">
        <v>9251.5</v>
      </c>
      <c r="C2029" s="31">
        <v>2049.7624510000001</v>
      </c>
      <c r="D2029" s="39">
        <f t="shared" si="62"/>
        <v>0.57016970352188934</v>
      </c>
      <c r="E2029" s="39">
        <f t="shared" si="63"/>
        <v>-2.1697304226753318E-2</v>
      </c>
    </row>
    <row r="2030" spans="1:5" x14ac:dyDescent="0.35">
      <c r="A2030" s="38">
        <v>43962</v>
      </c>
      <c r="B2030" s="31">
        <v>9239.2001949999994</v>
      </c>
      <c r="C2030" s="31">
        <v>2013.5529790000001</v>
      </c>
      <c r="D2030" s="39">
        <f t="shared" si="62"/>
        <v>-0.13294930551803016</v>
      </c>
      <c r="E2030" s="39">
        <f t="shared" si="63"/>
        <v>-1.7665204073932957E-2</v>
      </c>
    </row>
    <row r="2031" spans="1:5" x14ac:dyDescent="0.35">
      <c r="A2031" s="38">
        <v>43963</v>
      </c>
      <c r="B2031" s="31">
        <v>9196.5498050000006</v>
      </c>
      <c r="C2031" s="31">
        <v>2004.5006100000001</v>
      </c>
      <c r="D2031" s="39">
        <f t="shared" si="62"/>
        <v>-0.4616242650860633</v>
      </c>
      <c r="E2031" s="39">
        <f t="shared" si="63"/>
        <v>-4.4957193053324664E-3</v>
      </c>
    </row>
    <row r="2032" spans="1:5" x14ac:dyDescent="0.35">
      <c r="A2032" s="38">
        <v>43964</v>
      </c>
      <c r="B2032" s="31">
        <v>9383.5498050000006</v>
      </c>
      <c r="C2032" s="31">
        <v>2058.8645019999999</v>
      </c>
      <c r="D2032" s="39">
        <f t="shared" si="62"/>
        <v>2.0333712529706673</v>
      </c>
      <c r="E2032" s="39">
        <f t="shared" si="63"/>
        <v>2.7120915667867944E-2</v>
      </c>
    </row>
    <row r="2033" spans="1:5" x14ac:dyDescent="0.35">
      <c r="A2033" s="38">
        <v>43965</v>
      </c>
      <c r="B2033" s="31">
        <v>9142.75</v>
      </c>
      <c r="C2033" s="31">
        <v>2149.736328</v>
      </c>
      <c r="D2033" s="39">
        <f t="shared" si="62"/>
        <v>-2.5661909405723087</v>
      </c>
      <c r="E2033" s="39">
        <f t="shared" si="63"/>
        <v>4.4136865690639827E-2</v>
      </c>
    </row>
    <row r="2034" spans="1:5" x14ac:dyDescent="0.35">
      <c r="A2034" s="38">
        <v>43966</v>
      </c>
      <c r="B2034" s="31">
        <v>9136.8496090000008</v>
      </c>
      <c r="C2034" s="31">
        <v>2100.943115</v>
      </c>
      <c r="D2034" s="39">
        <f t="shared" si="62"/>
        <v>-6.4536282847056051E-2</v>
      </c>
      <c r="E2034" s="39">
        <f t="shared" si="63"/>
        <v>-2.2697301229213783E-2</v>
      </c>
    </row>
    <row r="2035" spans="1:5" x14ac:dyDescent="0.35">
      <c r="A2035" s="38">
        <v>43969</v>
      </c>
      <c r="B2035" s="31">
        <v>8823.25</v>
      </c>
      <c r="C2035" s="31">
        <v>2075.5268550000001</v>
      </c>
      <c r="D2035" s="39">
        <f t="shared" si="62"/>
        <v>-3.4322509663626093</v>
      </c>
      <c r="E2035" s="39">
        <f t="shared" si="63"/>
        <v>-1.209754791480871E-2</v>
      </c>
    </row>
    <row r="2036" spans="1:5" x14ac:dyDescent="0.35">
      <c r="A2036" s="38">
        <v>43970</v>
      </c>
      <c r="B2036" s="31">
        <v>8879.0996090000008</v>
      </c>
      <c r="C2036" s="31">
        <v>1928.4508060000001</v>
      </c>
      <c r="D2036" s="39">
        <f t="shared" si="62"/>
        <v>0.63298227977220167</v>
      </c>
      <c r="E2036" s="39">
        <f t="shared" si="63"/>
        <v>-7.0862031317826535E-2</v>
      </c>
    </row>
    <row r="2037" spans="1:5" x14ac:dyDescent="0.35">
      <c r="A2037" s="38">
        <v>43971</v>
      </c>
      <c r="B2037" s="31">
        <v>9066.5498050000006</v>
      </c>
      <c r="C2037" s="31">
        <v>1954.662842</v>
      </c>
      <c r="D2037" s="39">
        <f t="shared" si="62"/>
        <v>2.1111396904478599</v>
      </c>
      <c r="E2037" s="39">
        <f t="shared" si="63"/>
        <v>1.3592276203492586E-2</v>
      </c>
    </row>
    <row r="2038" spans="1:5" x14ac:dyDescent="0.35">
      <c r="A2038" s="38">
        <v>43972</v>
      </c>
      <c r="B2038" s="31">
        <v>9106.25</v>
      </c>
      <c r="C2038" s="31">
        <v>2032.1053469999999</v>
      </c>
      <c r="D2038" s="39">
        <f t="shared" si="62"/>
        <v>0.43787544163829178</v>
      </c>
      <c r="E2038" s="39">
        <f t="shared" si="63"/>
        <v>3.9619367256585922E-2</v>
      </c>
    </row>
    <row r="2039" spans="1:5" x14ac:dyDescent="0.35">
      <c r="A2039" s="38">
        <v>43973</v>
      </c>
      <c r="B2039" s="31">
        <v>9039.25</v>
      </c>
      <c r="C2039" s="31">
        <v>1979.7806399999999</v>
      </c>
      <c r="D2039" s="39">
        <f t="shared" si="62"/>
        <v>-0.73575840768702816</v>
      </c>
      <c r="E2039" s="39">
        <f t="shared" si="63"/>
        <v>-2.5749013001342195E-2</v>
      </c>
    </row>
    <row r="2040" spans="1:5" x14ac:dyDescent="0.35">
      <c r="A2040" s="38">
        <v>43977</v>
      </c>
      <c r="B2040" s="31">
        <v>9029.0498050000006</v>
      </c>
      <c r="C2040" s="31">
        <v>1885.377563</v>
      </c>
      <c r="D2040" s="39">
        <f t="shared" si="62"/>
        <v>-0.11284337749259551</v>
      </c>
      <c r="E2040" s="39">
        <f t="shared" si="63"/>
        <v>-4.768360448256527E-2</v>
      </c>
    </row>
    <row r="2041" spans="1:5" x14ac:dyDescent="0.35">
      <c r="A2041" s="38">
        <v>43978</v>
      </c>
      <c r="B2041" s="31">
        <v>9314.9501949999994</v>
      </c>
      <c r="C2041" s="31">
        <v>1819.424561</v>
      </c>
      <c r="D2041" s="39">
        <f t="shared" si="62"/>
        <v>3.166450470144448</v>
      </c>
      <c r="E2041" s="39">
        <f t="shared" si="63"/>
        <v>-3.4981323260819971E-2</v>
      </c>
    </row>
    <row r="2042" spans="1:5" x14ac:dyDescent="0.35">
      <c r="A2042" s="38">
        <v>43979</v>
      </c>
      <c r="B2042" s="31">
        <v>9490.0996090000008</v>
      </c>
      <c r="C2042" s="31">
        <v>1926.3120120000001</v>
      </c>
      <c r="D2042" s="39">
        <f t="shared" si="62"/>
        <v>1.8803043530390164</v>
      </c>
      <c r="E2042" s="39">
        <f t="shared" si="63"/>
        <v>5.8747943328440126E-2</v>
      </c>
    </row>
    <row r="2043" spans="1:5" x14ac:dyDescent="0.35">
      <c r="A2043" s="38">
        <v>43980</v>
      </c>
      <c r="B2043" s="31">
        <v>9580.2998050000006</v>
      </c>
      <c r="C2043" s="31">
        <v>1937.5031739999999</v>
      </c>
      <c r="D2043" s="39">
        <f t="shared" si="62"/>
        <v>0.95046627239252379</v>
      </c>
      <c r="E2043" s="39">
        <f t="shared" si="63"/>
        <v>5.8096310100774311E-3</v>
      </c>
    </row>
    <row r="2044" spans="1:5" x14ac:dyDescent="0.35">
      <c r="A2044" s="38">
        <v>43983</v>
      </c>
      <c r="B2044" s="31">
        <v>9826.1503909999992</v>
      </c>
      <c r="C2044" s="31">
        <v>1943.4221190000001</v>
      </c>
      <c r="D2044" s="39">
        <f t="shared" si="62"/>
        <v>2.5662097325147188</v>
      </c>
      <c r="E2044" s="39">
        <f t="shared" si="63"/>
        <v>3.0549343502650293E-3</v>
      </c>
    </row>
    <row r="2045" spans="1:5" x14ac:dyDescent="0.35">
      <c r="A2045" s="38">
        <v>43984</v>
      </c>
      <c r="B2045" s="31">
        <v>9979.0996090000008</v>
      </c>
      <c r="C2045" s="31">
        <v>2149.5373540000001</v>
      </c>
      <c r="D2045" s="39">
        <f t="shared" si="62"/>
        <v>1.5565527893822115</v>
      </c>
      <c r="E2045" s="39">
        <f t="shared" si="63"/>
        <v>0.10605788263131319</v>
      </c>
    </row>
    <row r="2046" spans="1:5" x14ac:dyDescent="0.35">
      <c r="A2046" s="38">
        <v>43985</v>
      </c>
      <c r="B2046" s="31">
        <v>10061.549805000001</v>
      </c>
      <c r="C2046" s="31">
        <v>2333.9169919999999</v>
      </c>
      <c r="D2046" s="39">
        <f t="shared" si="62"/>
        <v>0.82622881051953001</v>
      </c>
      <c r="E2046" s="39">
        <f t="shared" si="63"/>
        <v>8.5776428893824141E-2</v>
      </c>
    </row>
    <row r="2047" spans="1:5" x14ac:dyDescent="0.35">
      <c r="A2047" s="38">
        <v>43986</v>
      </c>
      <c r="B2047" s="31">
        <v>10029.099609000001</v>
      </c>
      <c r="C2047" s="31">
        <v>2399.2727049999999</v>
      </c>
      <c r="D2047" s="39">
        <f t="shared" si="62"/>
        <v>-0.32251687492392012</v>
      </c>
      <c r="E2047" s="39">
        <f t="shared" si="63"/>
        <v>2.8002586734669922E-2</v>
      </c>
    </row>
    <row r="2048" spans="1:5" x14ac:dyDescent="0.35">
      <c r="A2048" s="38">
        <v>43987</v>
      </c>
      <c r="B2048" s="31">
        <v>10142.150390999999</v>
      </c>
      <c r="C2048" s="31">
        <v>2300.9406739999999</v>
      </c>
      <c r="D2048" s="39">
        <f t="shared" si="62"/>
        <v>1.1272276316664354</v>
      </c>
      <c r="E2048" s="39">
        <f t="shared" si="63"/>
        <v>-4.0984099387735048E-2</v>
      </c>
    </row>
    <row r="2049" spans="1:5" x14ac:dyDescent="0.35">
      <c r="A2049" s="38">
        <v>43990</v>
      </c>
      <c r="B2049" s="31">
        <v>10167.450194999999</v>
      </c>
      <c r="C2049" s="31">
        <v>2377.8359380000002</v>
      </c>
      <c r="D2049" s="39">
        <f t="shared" si="62"/>
        <v>0.24945206908439174</v>
      </c>
      <c r="E2049" s="39">
        <f t="shared" si="63"/>
        <v>3.3419055462357489E-2</v>
      </c>
    </row>
    <row r="2050" spans="1:5" x14ac:dyDescent="0.35">
      <c r="A2050" s="38">
        <v>43991</v>
      </c>
      <c r="B2050" s="31">
        <v>10046.650390999999</v>
      </c>
      <c r="C2050" s="31">
        <v>2494.123779</v>
      </c>
      <c r="D2050" s="39">
        <f t="shared" si="62"/>
        <v>-1.1881032282745323</v>
      </c>
      <c r="E2050" s="39">
        <f t="shared" si="63"/>
        <v>4.8904905145730808E-2</v>
      </c>
    </row>
    <row r="2051" spans="1:5" x14ac:dyDescent="0.35">
      <c r="A2051" s="38">
        <v>43992</v>
      </c>
      <c r="B2051" s="31">
        <v>10116.150390999999</v>
      </c>
      <c r="C2051" s="31">
        <v>2430.8071289999998</v>
      </c>
      <c r="D2051" s="39">
        <f t="shared" si="62"/>
        <v>0.69177285259432897</v>
      </c>
      <c r="E2051" s="39">
        <f t="shared" si="63"/>
        <v>-2.538633027482964E-2</v>
      </c>
    </row>
    <row r="2052" spans="1:5" x14ac:dyDescent="0.35">
      <c r="A2052" s="38">
        <v>43993</v>
      </c>
      <c r="B2052" s="31">
        <v>9902</v>
      </c>
      <c r="C2052" s="31">
        <v>2422.8984380000002</v>
      </c>
      <c r="D2052" s="39">
        <f t="shared" ref="D2052:D2115" si="64">((B2052-B2051)/B2051)*100</f>
        <v>-2.1169158496350713</v>
      </c>
      <c r="E2052" s="39">
        <f t="shared" ref="E2052:E2115" si="65">((C2052-C2051)/C2051)</f>
        <v>-3.2535246855447393E-3</v>
      </c>
    </row>
    <row r="2053" spans="1:5" x14ac:dyDescent="0.35">
      <c r="A2053" s="38">
        <v>43994</v>
      </c>
      <c r="B2053" s="31">
        <v>9972.9003909999992</v>
      </c>
      <c r="C2053" s="31">
        <v>2326.655029</v>
      </c>
      <c r="D2053" s="39">
        <f t="shared" si="64"/>
        <v>0.71602091496666542</v>
      </c>
      <c r="E2053" s="39">
        <f t="shared" si="65"/>
        <v>-3.9722428101214596E-2</v>
      </c>
    </row>
    <row r="2054" spans="1:5" x14ac:dyDescent="0.35">
      <c r="A2054" s="38">
        <v>43997</v>
      </c>
      <c r="B2054" s="31">
        <v>9813.7001949999994</v>
      </c>
      <c r="C2054" s="31">
        <v>2437.3227539999998</v>
      </c>
      <c r="D2054" s="39">
        <f t="shared" si="64"/>
        <v>-1.5963279463180973</v>
      </c>
      <c r="E2054" s="39">
        <f t="shared" si="65"/>
        <v>4.7565162699502103E-2</v>
      </c>
    </row>
    <row r="2055" spans="1:5" x14ac:dyDescent="0.35">
      <c r="A2055" s="38">
        <v>43998</v>
      </c>
      <c r="B2055" s="31">
        <v>9914</v>
      </c>
      <c r="C2055" s="31">
        <v>2339.0895999999998</v>
      </c>
      <c r="D2055" s="39">
        <f t="shared" si="64"/>
        <v>1.0220386093626794</v>
      </c>
      <c r="E2055" s="39">
        <f t="shared" si="65"/>
        <v>-4.0303711865318274E-2</v>
      </c>
    </row>
    <row r="2056" spans="1:5" x14ac:dyDescent="0.35">
      <c r="A2056" s="38">
        <v>43999</v>
      </c>
      <c r="B2056" s="31">
        <v>9881.1503909999992</v>
      </c>
      <c r="C2056" s="31">
        <v>2352.6184079999998</v>
      </c>
      <c r="D2056" s="39">
        <f t="shared" si="64"/>
        <v>-0.33134566269922117</v>
      </c>
      <c r="E2056" s="39">
        <f t="shared" si="65"/>
        <v>5.7837921215160067E-3</v>
      </c>
    </row>
    <row r="2057" spans="1:5" x14ac:dyDescent="0.35">
      <c r="A2057" s="38">
        <v>44000</v>
      </c>
      <c r="B2057" s="31">
        <v>10091.650390999999</v>
      </c>
      <c r="C2057" s="31">
        <v>2383.4560550000001</v>
      </c>
      <c r="D2057" s="39">
        <f t="shared" si="64"/>
        <v>2.1303187551090073</v>
      </c>
      <c r="E2057" s="39">
        <f t="shared" si="65"/>
        <v>1.310779805817123E-2</v>
      </c>
    </row>
    <row r="2058" spans="1:5" x14ac:dyDescent="0.35">
      <c r="A2058" s="38">
        <v>44001</v>
      </c>
      <c r="B2058" s="31">
        <v>10244.400390999999</v>
      </c>
      <c r="C2058" s="31">
        <v>2512.7258299999999</v>
      </c>
      <c r="D2058" s="39">
        <f t="shared" si="64"/>
        <v>1.5136275443729847</v>
      </c>
      <c r="E2058" s="39">
        <f t="shared" si="65"/>
        <v>5.423627372059929E-2</v>
      </c>
    </row>
    <row r="2059" spans="1:5" x14ac:dyDescent="0.35">
      <c r="A2059" s="38">
        <v>44004</v>
      </c>
      <c r="B2059" s="31">
        <v>10311.200194999999</v>
      </c>
      <c r="C2059" s="31">
        <v>2684.4721679999998</v>
      </c>
      <c r="D2059" s="39">
        <f t="shared" si="64"/>
        <v>0.65206162830853209</v>
      </c>
      <c r="E2059" s="39">
        <f t="shared" si="65"/>
        <v>6.8350607913319344E-2</v>
      </c>
    </row>
    <row r="2060" spans="1:5" x14ac:dyDescent="0.35">
      <c r="A2060" s="38">
        <v>44005</v>
      </c>
      <c r="B2060" s="31">
        <v>10471</v>
      </c>
      <c r="C2060" s="31">
        <v>2825.4304200000001</v>
      </c>
      <c r="D2060" s="39">
        <f t="shared" si="64"/>
        <v>1.5497692022068297</v>
      </c>
      <c r="E2060" s="39">
        <f t="shared" si="65"/>
        <v>5.2508740332747737E-2</v>
      </c>
    </row>
    <row r="2061" spans="1:5" x14ac:dyDescent="0.35">
      <c r="A2061" s="38">
        <v>44006</v>
      </c>
      <c r="B2061" s="31">
        <v>10305.299805000001</v>
      </c>
      <c r="C2061" s="31">
        <v>3009.6606449999999</v>
      </c>
      <c r="D2061" s="39">
        <f t="shared" si="64"/>
        <v>-1.582467720370542</v>
      </c>
      <c r="E2061" s="39">
        <f t="shared" si="65"/>
        <v>6.5204304341000122E-2</v>
      </c>
    </row>
    <row r="2062" spans="1:5" x14ac:dyDescent="0.35">
      <c r="A2062" s="38">
        <v>44007</v>
      </c>
      <c r="B2062" s="31">
        <v>10288.900390999999</v>
      </c>
      <c r="C2062" s="31">
        <v>2919.0871579999998</v>
      </c>
      <c r="D2062" s="39">
        <f t="shared" si="64"/>
        <v>-0.15913572928799757</v>
      </c>
      <c r="E2062" s="39">
        <f t="shared" si="65"/>
        <v>-3.0094252370436309E-2</v>
      </c>
    </row>
    <row r="2063" spans="1:5" x14ac:dyDescent="0.35">
      <c r="A2063" s="38">
        <v>44008</v>
      </c>
      <c r="B2063" s="31">
        <v>10383</v>
      </c>
      <c r="C2063" s="31">
        <v>2989.616211</v>
      </c>
      <c r="D2063" s="39">
        <f t="shared" si="64"/>
        <v>0.91457401106062264</v>
      </c>
      <c r="E2063" s="39">
        <f t="shared" si="65"/>
        <v>2.4161338522116237E-2</v>
      </c>
    </row>
    <row r="2064" spans="1:5" x14ac:dyDescent="0.35">
      <c r="A2064" s="38">
        <v>44011</v>
      </c>
      <c r="B2064" s="31">
        <v>10312.400390999999</v>
      </c>
      <c r="C2064" s="31">
        <v>2888.2993160000001</v>
      </c>
      <c r="D2064" s="39">
        <f t="shared" si="64"/>
        <v>-0.67995385726669344</v>
      </c>
      <c r="E2064" s="39">
        <f t="shared" si="65"/>
        <v>-3.3889599148952412E-2</v>
      </c>
    </row>
    <row r="2065" spans="1:5" x14ac:dyDescent="0.35">
      <c r="A2065" s="38">
        <v>44012</v>
      </c>
      <c r="B2065" s="31">
        <v>10302.099609000001</v>
      </c>
      <c r="C2065" s="31">
        <v>2842.9877929999998</v>
      </c>
      <c r="D2065" s="39">
        <f t="shared" si="64"/>
        <v>-9.9887335726299931E-2</v>
      </c>
      <c r="E2065" s="39">
        <f t="shared" si="65"/>
        <v>-1.5687959606192112E-2</v>
      </c>
    </row>
    <row r="2066" spans="1:5" x14ac:dyDescent="0.35">
      <c r="A2066" s="38">
        <v>44013</v>
      </c>
      <c r="B2066" s="31">
        <v>10430.049805000001</v>
      </c>
      <c r="C2066" s="31">
        <v>2816.1789549999999</v>
      </c>
      <c r="D2066" s="39">
        <f t="shared" si="64"/>
        <v>1.2419817401903337</v>
      </c>
      <c r="E2066" s="39">
        <f t="shared" si="65"/>
        <v>-9.4298111536069915E-3</v>
      </c>
    </row>
    <row r="2067" spans="1:5" x14ac:dyDescent="0.35">
      <c r="A2067" s="38">
        <v>44014</v>
      </c>
      <c r="B2067" s="31">
        <v>10551.700194999999</v>
      </c>
      <c r="C2067" s="31">
        <v>2938.4353030000002</v>
      </c>
      <c r="D2067" s="39">
        <f t="shared" si="64"/>
        <v>1.1663452454626018</v>
      </c>
      <c r="E2067" s="39">
        <f t="shared" si="65"/>
        <v>4.3412137493229849E-2</v>
      </c>
    </row>
    <row r="2068" spans="1:5" x14ac:dyDescent="0.35">
      <c r="A2068" s="38">
        <v>44015</v>
      </c>
      <c r="B2068" s="31">
        <v>10607.349609000001</v>
      </c>
      <c r="C2068" s="31">
        <v>2948.7314449999999</v>
      </c>
      <c r="D2068" s="39">
        <f t="shared" si="64"/>
        <v>0.52739760390814761</v>
      </c>
      <c r="E2068" s="39">
        <f t="shared" si="65"/>
        <v>3.503953954503551E-3</v>
      </c>
    </row>
    <row r="2069" spans="1:5" x14ac:dyDescent="0.35">
      <c r="A2069" s="38">
        <v>44018</v>
      </c>
      <c r="B2069" s="31">
        <v>10763.650390999999</v>
      </c>
      <c r="C2069" s="31">
        <v>2916.1528320000002</v>
      </c>
      <c r="D2069" s="39">
        <f t="shared" si="64"/>
        <v>1.4735140045481498</v>
      </c>
      <c r="E2069" s="39">
        <f t="shared" si="65"/>
        <v>-1.1048348623012591E-2</v>
      </c>
    </row>
    <row r="2070" spans="1:5" x14ac:dyDescent="0.35">
      <c r="A2070" s="38">
        <v>44019</v>
      </c>
      <c r="B2070" s="31">
        <v>10799.650390999999</v>
      </c>
      <c r="C2070" s="31">
        <v>3092.524414</v>
      </c>
      <c r="D2070" s="39">
        <f t="shared" si="64"/>
        <v>0.33445902358647134</v>
      </c>
      <c r="E2070" s="39">
        <f t="shared" si="65"/>
        <v>6.0480911721981979E-2</v>
      </c>
    </row>
    <row r="2071" spans="1:5" x14ac:dyDescent="0.35">
      <c r="A2071" s="38">
        <v>44020</v>
      </c>
      <c r="B2071" s="31">
        <v>10705.75</v>
      </c>
      <c r="C2071" s="31">
        <v>3334.4016109999998</v>
      </c>
      <c r="D2071" s="39">
        <f t="shared" si="64"/>
        <v>-0.86947621080634319</v>
      </c>
      <c r="E2071" s="39">
        <f t="shared" si="65"/>
        <v>7.8213512528797061E-2</v>
      </c>
    </row>
    <row r="2072" spans="1:5" x14ac:dyDescent="0.35">
      <c r="A2072" s="38">
        <v>44021</v>
      </c>
      <c r="B2072" s="31">
        <v>10813.450194999999</v>
      </c>
      <c r="C2072" s="31">
        <v>3191.2548830000001</v>
      </c>
      <c r="D2072" s="39">
        <f t="shared" si="64"/>
        <v>1.0060032692711809</v>
      </c>
      <c r="E2072" s="39">
        <f t="shared" si="65"/>
        <v>-4.2930259968615318E-2</v>
      </c>
    </row>
    <row r="2073" spans="1:5" x14ac:dyDescent="0.35">
      <c r="A2073" s="38">
        <v>44022</v>
      </c>
      <c r="B2073" s="31">
        <v>10768.049805000001</v>
      </c>
      <c r="C2073" s="31">
        <v>3312.5664059999999</v>
      </c>
      <c r="D2073" s="39">
        <f t="shared" si="64"/>
        <v>-0.41985110377621598</v>
      </c>
      <c r="E2073" s="39">
        <f t="shared" si="65"/>
        <v>3.8013736742318317E-2</v>
      </c>
    </row>
    <row r="2074" spans="1:5" x14ac:dyDescent="0.35">
      <c r="A2074" s="38">
        <v>44025</v>
      </c>
      <c r="B2074" s="31">
        <v>10802.700194999999</v>
      </c>
      <c r="C2074" s="31">
        <v>3296.7993160000001</v>
      </c>
      <c r="D2074" s="39">
        <f t="shared" si="64"/>
        <v>0.32178890911063052</v>
      </c>
      <c r="E2074" s="39">
        <f t="shared" si="65"/>
        <v>-4.7597808066401756E-3</v>
      </c>
    </row>
    <row r="2075" spans="1:5" x14ac:dyDescent="0.35">
      <c r="A2075" s="38">
        <v>44026</v>
      </c>
      <c r="B2075" s="31">
        <v>10607.349609000001</v>
      </c>
      <c r="C2075" s="31">
        <v>3217.6660160000001</v>
      </c>
      <c r="D2075" s="39">
        <f t="shared" si="64"/>
        <v>-1.8083496021709105</v>
      </c>
      <c r="E2075" s="39">
        <f t="shared" si="65"/>
        <v>-2.4003068556812317E-2</v>
      </c>
    </row>
    <row r="2076" spans="1:5" x14ac:dyDescent="0.35">
      <c r="A2076" s="38">
        <v>44027</v>
      </c>
      <c r="B2076" s="31">
        <v>10618.200194999999</v>
      </c>
      <c r="C2076" s="31">
        <v>3174.2441410000001</v>
      </c>
      <c r="D2076" s="39">
        <f t="shared" si="64"/>
        <v>0.10229309299650384</v>
      </c>
      <c r="E2076" s="39">
        <f t="shared" si="65"/>
        <v>-1.3494835941357065E-2</v>
      </c>
    </row>
    <row r="2077" spans="1:5" x14ac:dyDescent="0.35">
      <c r="A2077" s="38">
        <v>44028</v>
      </c>
      <c r="B2077" s="31">
        <v>10739.950194999999</v>
      </c>
      <c r="C2077" s="31">
        <v>3132.7626949999999</v>
      </c>
      <c r="D2077" s="39">
        <f t="shared" si="64"/>
        <v>1.1466161662437935</v>
      </c>
      <c r="E2077" s="39">
        <f t="shared" si="65"/>
        <v>-1.3068133438196124E-2</v>
      </c>
    </row>
    <row r="2078" spans="1:5" x14ac:dyDescent="0.35">
      <c r="A2078" s="38">
        <v>44029</v>
      </c>
      <c r="B2078" s="31">
        <v>10901.700194999999</v>
      </c>
      <c r="C2078" s="31">
        <v>3188.0219729999999</v>
      </c>
      <c r="D2078" s="39">
        <f t="shared" si="64"/>
        <v>1.5060591256307965</v>
      </c>
      <c r="E2078" s="39">
        <f t="shared" si="65"/>
        <v>1.7639152205239088E-2</v>
      </c>
    </row>
    <row r="2079" spans="1:5" x14ac:dyDescent="0.35">
      <c r="A2079" s="38">
        <v>44032</v>
      </c>
      <c r="B2079" s="31">
        <v>11022.200194999999</v>
      </c>
      <c r="C2079" s="31">
        <v>3284.0166020000001</v>
      </c>
      <c r="D2079" s="39">
        <f t="shared" si="64"/>
        <v>1.1053321761248454</v>
      </c>
      <c r="E2079" s="39">
        <f t="shared" si="65"/>
        <v>3.0111031170110526E-2</v>
      </c>
    </row>
    <row r="2080" spans="1:5" x14ac:dyDescent="0.35">
      <c r="A2080" s="38">
        <v>44033</v>
      </c>
      <c r="B2080" s="31">
        <v>11162.25</v>
      </c>
      <c r="C2080" s="31">
        <v>3423.4826659999999</v>
      </c>
      <c r="D2080" s="39">
        <f t="shared" si="64"/>
        <v>1.2706156894476601</v>
      </c>
      <c r="E2080" s="39">
        <f t="shared" si="65"/>
        <v>4.2468136097443432E-2</v>
      </c>
    </row>
    <row r="2081" spans="1:5" x14ac:dyDescent="0.35">
      <c r="A2081" s="38">
        <v>44034</v>
      </c>
      <c r="B2081" s="31">
        <v>11132.599609000001</v>
      </c>
      <c r="C2081" s="31">
        <v>3275.213135</v>
      </c>
      <c r="D2081" s="39">
        <f t="shared" si="64"/>
        <v>-0.26563095254092334</v>
      </c>
      <c r="E2081" s="39">
        <f t="shared" si="65"/>
        <v>-4.3309560896138015E-2</v>
      </c>
    </row>
    <row r="2082" spans="1:5" x14ac:dyDescent="0.35">
      <c r="A2082" s="38">
        <v>44035</v>
      </c>
      <c r="B2082" s="31">
        <v>11215.450194999999</v>
      </c>
      <c r="C2082" s="31">
        <v>3235.969482</v>
      </c>
      <c r="D2082" s="39">
        <f t="shared" si="64"/>
        <v>0.74421598647111331</v>
      </c>
      <c r="E2082" s="39">
        <f t="shared" si="65"/>
        <v>-1.1982015026939612E-2</v>
      </c>
    </row>
    <row r="2083" spans="1:5" x14ac:dyDescent="0.35">
      <c r="A2083" s="38">
        <v>44036</v>
      </c>
      <c r="B2083" s="31">
        <v>11194.150390999999</v>
      </c>
      <c r="C2083" s="31">
        <v>3280.5349120000001</v>
      </c>
      <c r="D2083" s="39">
        <f t="shared" si="64"/>
        <v>-0.18991483738651851</v>
      </c>
      <c r="E2083" s="39">
        <f t="shared" si="65"/>
        <v>1.3771894403792806E-2</v>
      </c>
    </row>
    <row r="2084" spans="1:5" x14ac:dyDescent="0.35">
      <c r="A2084" s="38">
        <v>44039</v>
      </c>
      <c r="B2084" s="31">
        <v>11131.799805000001</v>
      </c>
      <c r="C2084" s="31">
        <v>3234.8256839999999</v>
      </c>
      <c r="D2084" s="39">
        <f t="shared" si="64"/>
        <v>-0.55699257042435302</v>
      </c>
      <c r="E2084" s="39">
        <f t="shared" si="65"/>
        <v>-1.3933467933171066E-2</v>
      </c>
    </row>
    <row r="2085" spans="1:5" x14ac:dyDescent="0.35">
      <c r="A2085" s="38">
        <v>44040</v>
      </c>
      <c r="B2085" s="31">
        <v>11300.549805000001</v>
      </c>
      <c r="C2085" s="31">
        <v>3154.5478520000001</v>
      </c>
      <c r="D2085" s="39">
        <f t="shared" si="64"/>
        <v>1.5159273698418798</v>
      </c>
      <c r="E2085" s="39">
        <f t="shared" si="65"/>
        <v>-2.4816741253498642E-2</v>
      </c>
    </row>
    <row r="2086" spans="1:5" x14ac:dyDescent="0.35">
      <c r="A2086" s="38">
        <v>44041</v>
      </c>
      <c r="B2086" s="31">
        <v>11202.849609000001</v>
      </c>
      <c r="C2086" s="31">
        <v>3222.639893</v>
      </c>
      <c r="D2086" s="39">
        <f t="shared" si="64"/>
        <v>-0.86456143892018156</v>
      </c>
      <c r="E2086" s="39">
        <f t="shared" si="65"/>
        <v>2.1585356822794482E-2</v>
      </c>
    </row>
    <row r="2087" spans="1:5" x14ac:dyDescent="0.35">
      <c r="A2087" s="38">
        <v>44042</v>
      </c>
      <c r="B2087" s="31">
        <v>11102.150390999999</v>
      </c>
      <c r="C2087" s="31">
        <v>3267.0559079999998</v>
      </c>
      <c r="D2087" s="39">
        <f t="shared" si="64"/>
        <v>-0.89887146141016772</v>
      </c>
      <c r="E2087" s="39">
        <f t="shared" si="65"/>
        <v>1.3782494003278878E-2</v>
      </c>
    </row>
    <row r="2088" spans="1:5" x14ac:dyDescent="0.35">
      <c r="A2088" s="38">
        <v>44043</v>
      </c>
      <c r="B2088" s="31">
        <v>11073.450194999999</v>
      </c>
      <c r="C2088" s="31">
        <v>3201.4514159999999</v>
      </c>
      <c r="D2088" s="39">
        <f t="shared" si="64"/>
        <v>-0.2585102434143362</v>
      </c>
      <c r="E2088" s="39">
        <f t="shared" si="65"/>
        <v>-2.0080615039171818E-2</v>
      </c>
    </row>
    <row r="2089" spans="1:5" x14ac:dyDescent="0.35">
      <c r="A2089" s="38">
        <v>44046</v>
      </c>
      <c r="B2089" s="31">
        <v>10891.599609000001</v>
      </c>
      <c r="C2089" s="31">
        <v>3234.2785640000002</v>
      </c>
      <c r="D2089" s="39">
        <f t="shared" si="64"/>
        <v>-1.6422215551401473</v>
      </c>
      <c r="E2089" s="39">
        <f t="shared" si="65"/>
        <v>1.0253832944625984E-2</v>
      </c>
    </row>
    <row r="2090" spans="1:5" x14ac:dyDescent="0.35">
      <c r="A2090" s="38">
        <v>44047</v>
      </c>
      <c r="B2090" s="31">
        <v>11095.25</v>
      </c>
      <c r="C2090" s="31">
        <v>3157.8803710000002</v>
      </c>
      <c r="D2090" s="39">
        <f t="shared" si="64"/>
        <v>1.8697932196453295</v>
      </c>
      <c r="E2090" s="39">
        <f t="shared" si="65"/>
        <v>-2.3621401647455617E-2</v>
      </c>
    </row>
    <row r="2091" spans="1:5" x14ac:dyDescent="0.35">
      <c r="A2091" s="38">
        <v>44048</v>
      </c>
      <c r="B2091" s="31">
        <v>11101.650390999999</v>
      </c>
      <c r="C2091" s="31">
        <v>3218.6606449999999</v>
      </c>
      <c r="D2091" s="39">
        <f t="shared" si="64"/>
        <v>5.7685865573098558E-2</v>
      </c>
      <c r="E2091" s="39">
        <f t="shared" si="65"/>
        <v>1.9247174325591237E-2</v>
      </c>
    </row>
    <row r="2092" spans="1:5" x14ac:dyDescent="0.35">
      <c r="A2092" s="38">
        <v>44049</v>
      </c>
      <c r="B2092" s="31">
        <v>11200.150390999999</v>
      </c>
      <c r="C2092" s="31">
        <v>3245.0715329999998</v>
      </c>
      <c r="D2092" s="39">
        <f t="shared" si="64"/>
        <v>0.88725546680746681</v>
      </c>
      <c r="E2092" s="39">
        <f t="shared" si="65"/>
        <v>8.205552219687294E-3</v>
      </c>
    </row>
    <row r="2093" spans="1:5" x14ac:dyDescent="0.35">
      <c r="A2093" s="38">
        <v>44050</v>
      </c>
      <c r="B2093" s="31">
        <v>11214.049805000001</v>
      </c>
      <c r="C2093" s="31">
        <v>3327.686768</v>
      </c>
      <c r="D2093" s="39">
        <f t="shared" si="64"/>
        <v>0.12410024432502592</v>
      </c>
      <c r="E2093" s="39">
        <f t="shared" si="65"/>
        <v>2.5458679156950409E-2</v>
      </c>
    </row>
    <row r="2094" spans="1:5" x14ac:dyDescent="0.35">
      <c r="A2094" s="38">
        <v>44053</v>
      </c>
      <c r="B2094" s="31">
        <v>11270.150390999999</v>
      </c>
      <c r="C2094" s="31">
        <v>3446.1633299999999</v>
      </c>
      <c r="D2094" s="39">
        <f t="shared" si="64"/>
        <v>0.50027052648709591</v>
      </c>
      <c r="E2094" s="39">
        <f t="shared" si="65"/>
        <v>3.5603279473087661E-2</v>
      </c>
    </row>
    <row r="2095" spans="1:5" x14ac:dyDescent="0.35">
      <c r="A2095" s="38">
        <v>44054</v>
      </c>
      <c r="B2095" s="31">
        <v>11322.5</v>
      </c>
      <c r="C2095" s="31">
        <v>3424.9250489999999</v>
      </c>
      <c r="D2095" s="39">
        <f t="shared" si="64"/>
        <v>0.46449787433010292</v>
      </c>
      <c r="E2095" s="39">
        <f t="shared" si="65"/>
        <v>-6.1628770798857974E-3</v>
      </c>
    </row>
    <row r="2096" spans="1:5" x14ac:dyDescent="0.35">
      <c r="A2096" s="38">
        <v>44055</v>
      </c>
      <c r="B2096" s="31">
        <v>11308.400390999999</v>
      </c>
      <c r="C2096" s="31">
        <v>3439.2993160000001</v>
      </c>
      <c r="D2096" s="39">
        <f t="shared" si="64"/>
        <v>-0.12452734820049267</v>
      </c>
      <c r="E2096" s="39">
        <f t="shared" si="65"/>
        <v>4.1969581215206752E-3</v>
      </c>
    </row>
    <row r="2097" spans="1:5" x14ac:dyDescent="0.35">
      <c r="A2097" s="38">
        <v>44056</v>
      </c>
      <c r="B2097" s="31">
        <v>11300.450194999999</v>
      </c>
      <c r="C2097" s="31">
        <v>3400.3544919999999</v>
      </c>
      <c r="D2097" s="39">
        <f t="shared" si="64"/>
        <v>-7.0303453407319125E-2</v>
      </c>
      <c r="E2097" s="39">
        <f t="shared" si="65"/>
        <v>-1.1323476214711681E-2</v>
      </c>
    </row>
    <row r="2098" spans="1:5" x14ac:dyDescent="0.35">
      <c r="A2098" s="38">
        <v>44057</v>
      </c>
      <c r="B2098" s="31">
        <v>11178.400390999999</v>
      </c>
      <c r="C2098" s="31">
        <v>3401.7468260000001</v>
      </c>
      <c r="D2098" s="39">
        <f t="shared" si="64"/>
        <v>-1.0800437318329354</v>
      </c>
      <c r="E2098" s="39">
        <f t="shared" si="65"/>
        <v>4.0946730797505301E-4</v>
      </c>
    </row>
    <row r="2099" spans="1:5" x14ac:dyDescent="0.35">
      <c r="A2099" s="38">
        <v>44060</v>
      </c>
      <c r="B2099" s="31">
        <v>11247.099609000001</v>
      </c>
      <c r="C2099" s="31">
        <v>3313.6606449999999</v>
      </c>
      <c r="D2099" s="39">
        <f t="shared" si="64"/>
        <v>0.61457109780495034</v>
      </c>
      <c r="E2099" s="39">
        <f t="shared" si="65"/>
        <v>-2.5894396469115753E-2</v>
      </c>
    </row>
    <row r="2100" spans="1:5" x14ac:dyDescent="0.35">
      <c r="A2100" s="38">
        <v>44061</v>
      </c>
      <c r="B2100" s="31">
        <v>11385.349609000001</v>
      </c>
      <c r="C2100" s="31">
        <v>3367.0795899999998</v>
      </c>
      <c r="D2100" s="39">
        <f t="shared" si="64"/>
        <v>1.2292057935485114</v>
      </c>
      <c r="E2100" s="39">
        <f t="shared" si="65"/>
        <v>1.6120825492678022E-2</v>
      </c>
    </row>
    <row r="2101" spans="1:5" x14ac:dyDescent="0.35">
      <c r="A2101" s="38">
        <v>44062</v>
      </c>
      <c r="B2101" s="31">
        <v>11408.400390999999</v>
      </c>
      <c r="C2101" s="31">
        <v>3401.9958499999998</v>
      </c>
      <c r="D2101" s="39">
        <f t="shared" si="64"/>
        <v>0.20246002794483386</v>
      </c>
      <c r="E2101" s="39">
        <f t="shared" si="65"/>
        <v>1.036989446394404E-2</v>
      </c>
    </row>
    <row r="2102" spans="1:5" x14ac:dyDescent="0.35">
      <c r="A2102" s="38">
        <v>44063</v>
      </c>
      <c r="B2102" s="31">
        <v>11312.200194999999</v>
      </c>
      <c r="C2102" s="31">
        <v>3392.0976559999999</v>
      </c>
      <c r="D2102" s="39">
        <f t="shared" si="64"/>
        <v>-0.84324000475904914</v>
      </c>
      <c r="E2102" s="39">
        <f t="shared" si="65"/>
        <v>-2.9095255951002634E-3</v>
      </c>
    </row>
    <row r="2103" spans="1:5" x14ac:dyDescent="0.35">
      <c r="A2103" s="38">
        <v>44064</v>
      </c>
      <c r="B2103" s="31">
        <v>11371.599609000001</v>
      </c>
      <c r="C2103" s="31">
        <v>3376.032471</v>
      </c>
      <c r="D2103" s="39">
        <f t="shared" si="64"/>
        <v>0.52509160884772821</v>
      </c>
      <c r="E2103" s="39">
        <f t="shared" si="65"/>
        <v>-4.7360620563454466E-3</v>
      </c>
    </row>
    <row r="2104" spans="1:5" x14ac:dyDescent="0.35">
      <c r="A2104" s="38">
        <v>44067</v>
      </c>
      <c r="B2104" s="31">
        <v>11466.450194999999</v>
      </c>
      <c r="C2104" s="31">
        <v>3371.5561520000001</v>
      </c>
      <c r="D2104" s="39">
        <f t="shared" si="64"/>
        <v>0.83410064776576887</v>
      </c>
      <c r="E2104" s="39">
        <f t="shared" si="65"/>
        <v>-1.3259111215461635E-3</v>
      </c>
    </row>
    <row r="2105" spans="1:5" x14ac:dyDescent="0.35">
      <c r="A2105" s="38">
        <v>44068</v>
      </c>
      <c r="B2105" s="31">
        <v>11472.25</v>
      </c>
      <c r="C2105" s="31">
        <v>3473.7680660000001</v>
      </c>
      <c r="D2105" s="39">
        <f t="shared" si="64"/>
        <v>5.0580649646301115E-2</v>
      </c>
      <c r="E2105" s="39">
        <f t="shared" si="65"/>
        <v>3.0315945928816309E-2</v>
      </c>
    </row>
    <row r="2106" spans="1:5" x14ac:dyDescent="0.35">
      <c r="A2106" s="38">
        <v>44069</v>
      </c>
      <c r="B2106" s="31">
        <v>11549.599609000001</v>
      </c>
      <c r="C2106" s="31">
        <v>3623.828125</v>
      </c>
      <c r="D2106" s="39">
        <f t="shared" si="64"/>
        <v>0.67423224737955312</v>
      </c>
      <c r="E2106" s="39">
        <f t="shared" si="65"/>
        <v>4.3198065083485025E-2</v>
      </c>
    </row>
    <row r="2107" spans="1:5" x14ac:dyDescent="0.35">
      <c r="A2107" s="38">
        <v>44070</v>
      </c>
      <c r="B2107" s="31">
        <v>11559.25</v>
      </c>
      <c r="C2107" s="31">
        <v>3626.4645999999998</v>
      </c>
      <c r="D2107" s="39">
        <f t="shared" si="64"/>
        <v>8.3556065376319807E-2</v>
      </c>
      <c r="E2107" s="39">
        <f t="shared" si="65"/>
        <v>7.275386439581185E-4</v>
      </c>
    </row>
    <row r="2108" spans="1:5" x14ac:dyDescent="0.35">
      <c r="A2108" s="38">
        <v>44071</v>
      </c>
      <c r="B2108" s="31">
        <v>11647.599609000001</v>
      </c>
      <c r="C2108" s="31">
        <v>3613.4829100000002</v>
      </c>
      <c r="D2108" s="39">
        <f t="shared" si="64"/>
        <v>0.76431956225534348</v>
      </c>
      <c r="E2108" s="39">
        <f t="shared" si="65"/>
        <v>-3.5797095606557466E-3</v>
      </c>
    </row>
    <row r="2109" spans="1:5" x14ac:dyDescent="0.35">
      <c r="A2109" s="38">
        <v>44074</v>
      </c>
      <c r="B2109" s="31">
        <v>11387.5</v>
      </c>
      <c r="C2109" s="31">
        <v>3651.5822750000002</v>
      </c>
      <c r="D2109" s="39">
        <f t="shared" si="64"/>
        <v>-2.2330747770469723</v>
      </c>
      <c r="E2109" s="39">
        <f t="shared" si="65"/>
        <v>1.0543668241674355E-2</v>
      </c>
    </row>
    <row r="2110" spans="1:5" x14ac:dyDescent="0.35">
      <c r="A2110" s="38">
        <v>44075</v>
      </c>
      <c r="B2110" s="31">
        <v>11470.25</v>
      </c>
      <c r="C2110" s="31">
        <v>3469.5402829999998</v>
      </c>
      <c r="D2110" s="39">
        <f t="shared" si="64"/>
        <v>0.72667398463227229</v>
      </c>
      <c r="E2110" s="39">
        <f t="shared" si="65"/>
        <v>-4.9852907120927568E-2</v>
      </c>
    </row>
    <row r="2111" spans="1:5" x14ac:dyDescent="0.35">
      <c r="A2111" s="38">
        <v>44076</v>
      </c>
      <c r="B2111" s="31">
        <v>11535</v>
      </c>
      <c r="C2111" s="31">
        <v>3624.7734380000002</v>
      </c>
      <c r="D2111" s="39">
        <f t="shared" si="64"/>
        <v>0.56450382511279174</v>
      </c>
      <c r="E2111" s="39">
        <f t="shared" si="65"/>
        <v>4.4741707067247317E-2</v>
      </c>
    </row>
    <row r="2112" spans="1:5" x14ac:dyDescent="0.35">
      <c r="A2112" s="38">
        <v>44077</v>
      </c>
      <c r="B2112" s="31">
        <v>11527.450194999999</v>
      </c>
      <c r="C2112" s="31">
        <v>3649.4433589999999</v>
      </c>
      <c r="D2112" s="39">
        <f t="shared" si="64"/>
        <v>-6.5451278716953276E-2</v>
      </c>
      <c r="E2112" s="39">
        <f t="shared" si="65"/>
        <v>6.805920817388119E-3</v>
      </c>
    </row>
    <row r="2113" spans="1:5" x14ac:dyDescent="0.35">
      <c r="A2113" s="38">
        <v>44078</v>
      </c>
      <c r="B2113" s="31">
        <v>11333.849609000001</v>
      </c>
      <c r="C2113" s="31">
        <v>3600.7497560000002</v>
      </c>
      <c r="D2113" s="39">
        <f t="shared" si="64"/>
        <v>-1.679474495443688</v>
      </c>
      <c r="E2113" s="39">
        <f t="shared" si="65"/>
        <v>-1.3342747978240293E-2</v>
      </c>
    </row>
    <row r="2114" spans="1:5" x14ac:dyDescent="0.35">
      <c r="A2114" s="38">
        <v>44081</v>
      </c>
      <c r="B2114" s="31">
        <v>11355.049805000001</v>
      </c>
      <c r="C2114" s="31">
        <v>3577.9697270000001</v>
      </c>
      <c r="D2114" s="39">
        <f t="shared" si="64"/>
        <v>0.18705203202242152</v>
      </c>
      <c r="E2114" s="39">
        <f t="shared" si="65"/>
        <v>-6.3264682479089816E-3</v>
      </c>
    </row>
    <row r="2115" spans="1:5" x14ac:dyDescent="0.35">
      <c r="A2115" s="38">
        <v>44082</v>
      </c>
      <c r="B2115" s="31">
        <v>11317.349609000001</v>
      </c>
      <c r="C2115" s="31">
        <v>3486.7993160000001</v>
      </c>
      <c r="D2115" s="39">
        <f t="shared" si="64"/>
        <v>-0.33201259921730286</v>
      </c>
      <c r="E2115" s="39">
        <f t="shared" si="65"/>
        <v>-2.5481045944020099E-2</v>
      </c>
    </row>
    <row r="2116" spans="1:5" x14ac:dyDescent="0.35">
      <c r="A2116" s="38">
        <v>44083</v>
      </c>
      <c r="B2116" s="31">
        <v>11278</v>
      </c>
      <c r="C2116" s="31">
        <v>3481.6762699999999</v>
      </c>
      <c r="D2116" s="39">
        <f t="shared" ref="D2116:D2179" si="66">((B2116-B2115)/B2115)*100</f>
        <v>-0.34769279344969983</v>
      </c>
      <c r="E2116" s="39">
        <f t="shared" ref="E2116:E2179" si="67">((C2116-C2115)/C2115)</f>
        <v>-1.4692689586383292E-3</v>
      </c>
    </row>
    <row r="2117" spans="1:5" x14ac:dyDescent="0.35">
      <c r="A2117" s="38">
        <v>44084</v>
      </c>
      <c r="B2117" s="31">
        <v>11449.25</v>
      </c>
      <c r="C2117" s="31">
        <v>3404.9304200000001</v>
      </c>
      <c r="D2117" s="39">
        <f t="shared" si="66"/>
        <v>1.5184429863450966</v>
      </c>
      <c r="E2117" s="39">
        <f t="shared" si="67"/>
        <v>-2.2042787453067769E-2</v>
      </c>
    </row>
    <row r="2118" spans="1:5" x14ac:dyDescent="0.35">
      <c r="A2118" s="38">
        <v>44085</v>
      </c>
      <c r="B2118" s="31">
        <v>11464.450194999999</v>
      </c>
      <c r="C2118" s="31">
        <v>3480.3833009999998</v>
      </c>
      <c r="D2118" s="39">
        <f t="shared" si="66"/>
        <v>0.1327614909273484</v>
      </c>
      <c r="E2118" s="39">
        <f t="shared" si="67"/>
        <v>2.2159889246723491E-2</v>
      </c>
    </row>
    <row r="2119" spans="1:5" x14ac:dyDescent="0.35">
      <c r="A2119" s="38">
        <v>44088</v>
      </c>
      <c r="B2119" s="31">
        <v>11440.049805000001</v>
      </c>
      <c r="C2119" s="31">
        <v>3525.8439939999998</v>
      </c>
      <c r="D2119" s="39">
        <f t="shared" si="66"/>
        <v>-0.21283523923930203</v>
      </c>
      <c r="E2119" s="39">
        <f t="shared" si="67"/>
        <v>1.3061978830589727E-2</v>
      </c>
    </row>
    <row r="2120" spans="1:5" x14ac:dyDescent="0.35">
      <c r="A2120" s="38">
        <v>44089</v>
      </c>
      <c r="B2120" s="31">
        <v>11521.799805000001</v>
      </c>
      <c r="C2120" s="31">
        <v>3422.686768</v>
      </c>
      <c r="D2120" s="39">
        <f t="shared" si="66"/>
        <v>0.71459479104951318</v>
      </c>
      <c r="E2120" s="39">
        <f t="shared" si="67"/>
        <v>-2.9257456136897876E-2</v>
      </c>
    </row>
    <row r="2121" spans="1:5" x14ac:dyDescent="0.35">
      <c r="A2121" s="38">
        <v>44090</v>
      </c>
      <c r="B2121" s="31">
        <v>11604.549805000001</v>
      </c>
      <c r="C2121" s="31">
        <v>3495.0063479999999</v>
      </c>
      <c r="D2121" s="39">
        <f t="shared" si="66"/>
        <v>0.71820376504102945</v>
      </c>
      <c r="E2121" s="39">
        <f t="shared" si="67"/>
        <v>2.1129476607717395E-2</v>
      </c>
    </row>
    <row r="2122" spans="1:5" x14ac:dyDescent="0.35">
      <c r="A2122" s="38">
        <v>44091</v>
      </c>
      <c r="B2122" s="31">
        <v>11516.099609000001</v>
      </c>
      <c r="C2122" s="31">
        <v>3503.063721</v>
      </c>
      <c r="D2122" s="39">
        <f t="shared" si="66"/>
        <v>-0.76220273501596447</v>
      </c>
      <c r="E2122" s="39">
        <f t="shared" si="67"/>
        <v>2.3053958126888351E-3</v>
      </c>
    </row>
    <row r="2123" spans="1:5" x14ac:dyDescent="0.35">
      <c r="A2123" s="38">
        <v>44092</v>
      </c>
      <c r="B2123" s="31">
        <v>11504.950194999999</v>
      </c>
      <c r="C2123" s="31">
        <v>3453.7734380000002</v>
      </c>
      <c r="D2123" s="39">
        <f t="shared" si="66"/>
        <v>-9.6815887136716947E-2</v>
      </c>
      <c r="E2123" s="39">
        <f t="shared" si="67"/>
        <v>-1.4070621297727692E-2</v>
      </c>
    </row>
    <row r="2124" spans="1:5" x14ac:dyDescent="0.35">
      <c r="A2124" s="38">
        <v>44095</v>
      </c>
      <c r="B2124" s="31">
        <v>11250.549805000001</v>
      </c>
      <c r="C2124" s="31">
        <v>3456.6083979999999</v>
      </c>
      <c r="D2124" s="39">
        <f t="shared" si="66"/>
        <v>-2.2112254784949887</v>
      </c>
      <c r="E2124" s="39">
        <f t="shared" si="67"/>
        <v>8.2082975356986419E-4</v>
      </c>
    </row>
    <row r="2125" spans="1:5" x14ac:dyDescent="0.35">
      <c r="A2125" s="38">
        <v>44096</v>
      </c>
      <c r="B2125" s="31">
        <v>11153.650390999999</v>
      </c>
      <c r="C2125" s="31">
        <v>3312.7155760000001</v>
      </c>
      <c r="D2125" s="39">
        <f t="shared" si="66"/>
        <v>-0.86128603205629151</v>
      </c>
      <c r="E2125" s="39">
        <f t="shared" si="67"/>
        <v>-4.1628326218051327E-2</v>
      </c>
    </row>
    <row r="2126" spans="1:5" x14ac:dyDescent="0.35">
      <c r="A2126" s="38">
        <v>44097</v>
      </c>
      <c r="B2126" s="31">
        <v>11131.849609000001</v>
      </c>
      <c r="C2126" s="31">
        <v>3285.7077640000002</v>
      </c>
      <c r="D2126" s="39">
        <f t="shared" si="66"/>
        <v>-0.19545871742214302</v>
      </c>
      <c r="E2126" s="39">
        <f t="shared" si="67"/>
        <v>-8.1527711571939155E-3</v>
      </c>
    </row>
    <row r="2127" spans="1:5" x14ac:dyDescent="0.35">
      <c r="A2127" s="38">
        <v>44098</v>
      </c>
      <c r="B2127" s="31">
        <v>10805.549805000001</v>
      </c>
      <c r="C2127" s="31">
        <v>3226.8676759999998</v>
      </c>
      <c r="D2127" s="39">
        <f t="shared" si="66"/>
        <v>-2.9312272035744154</v>
      </c>
      <c r="E2127" s="39">
        <f t="shared" si="67"/>
        <v>-1.7907888414388021E-2</v>
      </c>
    </row>
    <row r="2128" spans="1:5" x14ac:dyDescent="0.35">
      <c r="A2128" s="38">
        <v>44099</v>
      </c>
      <c r="B2128" s="31">
        <v>11050.25</v>
      </c>
      <c r="C2128" s="31">
        <v>3013.0427249999998</v>
      </c>
      <c r="D2128" s="39">
        <f t="shared" si="66"/>
        <v>2.264578845277919</v>
      </c>
      <c r="E2128" s="39">
        <f t="shared" si="67"/>
        <v>-6.6263935329711379E-2</v>
      </c>
    </row>
    <row r="2129" spans="1:5" x14ac:dyDescent="0.35">
      <c r="A2129" s="38">
        <v>44102</v>
      </c>
      <c r="B2129" s="31">
        <v>11227.549805000001</v>
      </c>
      <c r="C2129" s="31">
        <v>3122.5166020000001</v>
      </c>
      <c r="D2129" s="39">
        <f t="shared" si="66"/>
        <v>1.6044868215651282</v>
      </c>
      <c r="E2129" s="39">
        <f t="shared" si="67"/>
        <v>3.6333330454184104E-2</v>
      </c>
    </row>
    <row r="2130" spans="1:5" x14ac:dyDescent="0.35">
      <c r="A2130" s="38">
        <v>44103</v>
      </c>
      <c r="B2130" s="31">
        <v>11222.400390999999</v>
      </c>
      <c r="C2130" s="31">
        <v>3317.689453</v>
      </c>
      <c r="D2130" s="39">
        <f t="shared" si="66"/>
        <v>-4.5864094031523583E-2</v>
      </c>
      <c r="E2130" s="39">
        <f t="shared" si="67"/>
        <v>6.2504984240913192E-2</v>
      </c>
    </row>
    <row r="2131" spans="1:5" x14ac:dyDescent="0.35">
      <c r="A2131" s="38">
        <v>44104</v>
      </c>
      <c r="B2131" s="31">
        <v>11247.549805000001</v>
      </c>
      <c r="C2131" s="31">
        <v>3277.5009770000001</v>
      </c>
      <c r="D2131" s="39">
        <f t="shared" si="66"/>
        <v>0.22410013119983099</v>
      </c>
      <c r="E2131" s="39">
        <f t="shared" si="67"/>
        <v>-1.2113392940879271E-2</v>
      </c>
    </row>
    <row r="2132" spans="1:5" x14ac:dyDescent="0.35">
      <c r="A2132" s="38">
        <v>44105</v>
      </c>
      <c r="B2132" s="31">
        <v>11416.950194999999</v>
      </c>
      <c r="C2132" s="31">
        <v>3261.435547</v>
      </c>
      <c r="D2132" s="39">
        <f t="shared" si="66"/>
        <v>1.5061092676797343</v>
      </c>
      <c r="E2132" s="39">
        <f t="shared" si="67"/>
        <v>-4.9017315670506073E-3</v>
      </c>
    </row>
    <row r="2133" spans="1:5" x14ac:dyDescent="0.35">
      <c r="A2133" s="38">
        <v>44109</v>
      </c>
      <c r="B2133" s="31">
        <v>11503.349609000001</v>
      </c>
      <c r="C2133" s="31">
        <v>3424.7758789999998</v>
      </c>
      <c r="D2133" s="39">
        <f t="shared" si="66"/>
        <v>0.75676439438125576</v>
      </c>
      <c r="E2133" s="39">
        <f t="shared" si="67"/>
        <v>5.0082342467336748E-2</v>
      </c>
    </row>
    <row r="2134" spans="1:5" x14ac:dyDescent="0.35">
      <c r="A2134" s="38">
        <v>44110</v>
      </c>
      <c r="B2134" s="31">
        <v>11662.400390999999</v>
      </c>
      <c r="C2134" s="31">
        <v>3365.189453</v>
      </c>
      <c r="D2134" s="39">
        <f t="shared" si="66"/>
        <v>1.3826475540268734</v>
      </c>
      <c r="E2134" s="39">
        <f t="shared" si="67"/>
        <v>-1.7398635153141315E-2</v>
      </c>
    </row>
    <row r="2135" spans="1:5" x14ac:dyDescent="0.35">
      <c r="A2135" s="38">
        <v>44111</v>
      </c>
      <c r="B2135" s="31">
        <v>11738.849609000001</v>
      </c>
      <c r="C2135" s="31">
        <v>3456.1110840000001</v>
      </c>
      <c r="D2135" s="39">
        <f t="shared" si="66"/>
        <v>0.65551872202053929</v>
      </c>
      <c r="E2135" s="39">
        <f t="shared" si="67"/>
        <v>2.7018280031439336E-2</v>
      </c>
    </row>
    <row r="2136" spans="1:5" x14ac:dyDescent="0.35">
      <c r="A2136" s="38">
        <v>44112</v>
      </c>
      <c r="B2136" s="31">
        <v>11834.599609000001</v>
      </c>
      <c r="C2136" s="31">
        <v>3313.7102049999999</v>
      </c>
      <c r="D2136" s="39">
        <f t="shared" si="66"/>
        <v>0.81566766071004015</v>
      </c>
      <c r="E2136" s="39">
        <f t="shared" si="67"/>
        <v>-4.1202633694050632E-2</v>
      </c>
    </row>
    <row r="2137" spans="1:5" x14ac:dyDescent="0.35">
      <c r="A2137" s="38">
        <v>44113</v>
      </c>
      <c r="B2137" s="31">
        <v>11914.200194999999</v>
      </c>
      <c r="C2137" s="31">
        <v>3309.0349120000001</v>
      </c>
      <c r="D2137" s="39">
        <f t="shared" si="66"/>
        <v>0.67260903308857056</v>
      </c>
      <c r="E2137" s="39">
        <f t="shared" si="67"/>
        <v>-1.4108937447050484E-3</v>
      </c>
    </row>
    <row r="2138" spans="1:5" x14ac:dyDescent="0.35">
      <c r="A2138" s="38">
        <v>44116</v>
      </c>
      <c r="B2138" s="31">
        <v>11930.950194999999</v>
      </c>
      <c r="C2138" s="31">
        <v>3300.5297850000002</v>
      </c>
      <c r="D2138" s="39">
        <f t="shared" si="66"/>
        <v>0.14058853910335858</v>
      </c>
      <c r="E2138" s="39">
        <f t="shared" si="67"/>
        <v>-2.5702741815012624E-3</v>
      </c>
    </row>
    <row r="2139" spans="1:5" x14ac:dyDescent="0.35">
      <c r="A2139" s="38">
        <v>44117</v>
      </c>
      <c r="B2139" s="31">
        <v>11934.5</v>
      </c>
      <c r="C2139" s="31">
        <v>3309.7810060000002</v>
      </c>
      <c r="D2139" s="39">
        <f t="shared" si="66"/>
        <v>2.9752911058904648E-2</v>
      </c>
      <c r="E2139" s="39">
        <f t="shared" si="67"/>
        <v>2.8029503148386181E-3</v>
      </c>
    </row>
    <row r="2140" spans="1:5" x14ac:dyDescent="0.35">
      <c r="A2140" s="38">
        <v>44118</v>
      </c>
      <c r="B2140" s="31">
        <v>11971.049805000001</v>
      </c>
      <c r="C2140" s="31">
        <v>3255.4670409999999</v>
      </c>
      <c r="D2140" s="39">
        <f t="shared" si="66"/>
        <v>0.30625334115380254</v>
      </c>
      <c r="E2140" s="39">
        <f t="shared" si="67"/>
        <v>-1.6410138586673693E-2</v>
      </c>
    </row>
    <row r="2141" spans="1:5" x14ac:dyDescent="0.35">
      <c r="A2141" s="38">
        <v>44119</v>
      </c>
      <c r="B2141" s="31">
        <v>11680.349609000001</v>
      </c>
      <c r="C2141" s="31">
        <v>3354.3964839999999</v>
      </c>
      <c r="D2141" s="39">
        <f t="shared" si="66"/>
        <v>-2.4283600915149628</v>
      </c>
      <c r="E2141" s="39">
        <f t="shared" si="67"/>
        <v>3.0388709747038719E-2</v>
      </c>
    </row>
    <row r="2142" spans="1:5" x14ac:dyDescent="0.35">
      <c r="A2142" s="38">
        <v>44120</v>
      </c>
      <c r="B2142" s="31">
        <v>11762.450194999999</v>
      </c>
      <c r="C2142" s="31">
        <v>3197.9196780000002</v>
      </c>
      <c r="D2142" s="39">
        <f t="shared" si="66"/>
        <v>0.70289493678115678</v>
      </c>
      <c r="E2142" s="39">
        <f t="shared" si="67"/>
        <v>-4.6648273913466119E-2</v>
      </c>
    </row>
    <row r="2143" spans="1:5" x14ac:dyDescent="0.35">
      <c r="A2143" s="38">
        <v>44123</v>
      </c>
      <c r="B2143" s="31">
        <v>11873.049805000001</v>
      </c>
      <c r="C2143" s="31">
        <v>3214.4331050000001</v>
      </c>
      <c r="D2143" s="39">
        <f t="shared" si="66"/>
        <v>0.94027696752344148</v>
      </c>
      <c r="E2143" s="39">
        <f t="shared" si="67"/>
        <v>5.1638029290114844E-3</v>
      </c>
    </row>
    <row r="2144" spans="1:5" x14ac:dyDescent="0.35">
      <c r="A2144" s="38">
        <v>44124</v>
      </c>
      <c r="B2144" s="31">
        <v>11896.799805000001</v>
      </c>
      <c r="C2144" s="31">
        <v>3250.0952149999998</v>
      </c>
      <c r="D2144" s="39">
        <f t="shared" si="66"/>
        <v>0.20003285078445771</v>
      </c>
      <c r="E2144" s="39">
        <f t="shared" si="67"/>
        <v>1.1094369935565904E-2</v>
      </c>
    </row>
    <row r="2145" spans="1:5" x14ac:dyDescent="0.35">
      <c r="A2145" s="38">
        <v>44125</v>
      </c>
      <c r="B2145" s="31">
        <v>11937.650390999999</v>
      </c>
      <c r="C2145" s="31">
        <v>3245.0715329999998</v>
      </c>
      <c r="D2145" s="39">
        <f t="shared" si="66"/>
        <v>0.34337457694152274</v>
      </c>
      <c r="E2145" s="39">
        <f t="shared" si="67"/>
        <v>-1.5457030233497354E-3</v>
      </c>
    </row>
    <row r="2146" spans="1:5" x14ac:dyDescent="0.35">
      <c r="A2146" s="38">
        <v>44126</v>
      </c>
      <c r="B2146" s="31">
        <v>11896.450194999999</v>
      </c>
      <c r="C2146" s="31">
        <v>3215.9252929999998</v>
      </c>
      <c r="D2146" s="39">
        <f t="shared" si="66"/>
        <v>-0.34512818394364536</v>
      </c>
      <c r="E2146" s="39">
        <f t="shared" si="67"/>
        <v>-8.981694148681817E-3</v>
      </c>
    </row>
    <row r="2147" spans="1:5" x14ac:dyDescent="0.35">
      <c r="A2147" s="38">
        <v>44127</v>
      </c>
      <c r="B2147" s="31">
        <v>11930.349609000001</v>
      </c>
      <c r="C2147" s="31">
        <v>3297.0976559999999</v>
      </c>
      <c r="D2147" s="39">
        <f t="shared" si="66"/>
        <v>0.28495402783469848</v>
      </c>
      <c r="E2147" s="39">
        <f t="shared" si="67"/>
        <v>2.5240748961639557E-2</v>
      </c>
    </row>
    <row r="2148" spans="1:5" x14ac:dyDescent="0.35">
      <c r="A2148" s="38">
        <v>44130</v>
      </c>
      <c r="B2148" s="31">
        <v>11767.75</v>
      </c>
      <c r="C2148" s="31">
        <v>3299.5349120000001</v>
      </c>
      <c r="D2148" s="39">
        <f t="shared" si="66"/>
        <v>-1.3629073273539203</v>
      </c>
      <c r="E2148" s="39">
        <f t="shared" si="67"/>
        <v>7.3921256034527392E-4</v>
      </c>
    </row>
    <row r="2149" spans="1:5" x14ac:dyDescent="0.35">
      <c r="A2149" s="38">
        <v>44131</v>
      </c>
      <c r="B2149" s="31">
        <v>11889.400390999999</v>
      </c>
      <c r="C2149" s="31">
        <v>3276.6552729999999</v>
      </c>
      <c r="D2149" s="39">
        <f t="shared" si="66"/>
        <v>1.0337608378831911</v>
      </c>
      <c r="E2149" s="39">
        <f t="shared" si="67"/>
        <v>-6.9342012162956091E-3</v>
      </c>
    </row>
    <row r="2150" spans="1:5" x14ac:dyDescent="0.35">
      <c r="A2150" s="38">
        <v>44132</v>
      </c>
      <c r="B2150" s="31">
        <v>11729.599609000001</v>
      </c>
      <c r="C2150" s="31">
        <v>3435.171143</v>
      </c>
      <c r="D2150" s="39">
        <f t="shared" si="66"/>
        <v>-1.3440609008420974</v>
      </c>
      <c r="E2150" s="39">
        <f t="shared" si="67"/>
        <v>4.8377341158280636E-2</v>
      </c>
    </row>
    <row r="2151" spans="1:5" x14ac:dyDescent="0.35">
      <c r="A2151" s="38">
        <v>44133</v>
      </c>
      <c r="B2151" s="31">
        <v>11670.799805000001</v>
      </c>
      <c r="C2151" s="31">
        <v>3353.1528320000002</v>
      </c>
      <c r="D2151" s="39">
        <f t="shared" si="66"/>
        <v>-0.50129421259088613</v>
      </c>
      <c r="E2151" s="39">
        <f t="shared" si="67"/>
        <v>-2.3876047971330961E-2</v>
      </c>
    </row>
    <row r="2152" spans="1:5" x14ac:dyDescent="0.35">
      <c r="A2152" s="38">
        <v>44134</v>
      </c>
      <c r="B2152" s="31">
        <v>11642.400390999999</v>
      </c>
      <c r="C2152" s="31">
        <v>3362.3544919999999</v>
      </c>
      <c r="D2152" s="39">
        <f t="shared" si="66"/>
        <v>-0.2433373416947352</v>
      </c>
      <c r="E2152" s="39">
        <f t="shared" si="67"/>
        <v>2.7441815094695092E-3</v>
      </c>
    </row>
    <row r="2153" spans="1:5" x14ac:dyDescent="0.35">
      <c r="A2153" s="38">
        <v>44137</v>
      </c>
      <c r="B2153" s="31">
        <v>11669.150390999999</v>
      </c>
      <c r="C2153" s="31">
        <v>3291.6762699999999</v>
      </c>
      <c r="D2153" s="39">
        <f t="shared" si="66"/>
        <v>0.22976361490435193</v>
      </c>
      <c r="E2153" s="39">
        <f t="shared" si="67"/>
        <v>-2.1020455210229511E-2</v>
      </c>
    </row>
    <row r="2154" spans="1:5" x14ac:dyDescent="0.35">
      <c r="A2154" s="38">
        <v>44138</v>
      </c>
      <c r="B2154" s="31">
        <v>11813.5</v>
      </c>
      <c r="C2154" s="31">
        <v>3401.89624</v>
      </c>
      <c r="D2154" s="39">
        <f t="shared" si="66"/>
        <v>1.2370190130665597</v>
      </c>
      <c r="E2154" s="39">
        <f t="shared" si="67"/>
        <v>3.3484450158277598E-2</v>
      </c>
    </row>
    <row r="2155" spans="1:5" x14ac:dyDescent="0.35">
      <c r="A2155" s="38">
        <v>44139</v>
      </c>
      <c r="B2155" s="31">
        <v>11908.5</v>
      </c>
      <c r="C2155" s="31">
        <v>3472.5246579999998</v>
      </c>
      <c r="D2155" s="39">
        <f t="shared" si="66"/>
        <v>0.80416472679561513</v>
      </c>
      <c r="E2155" s="39">
        <f t="shared" si="67"/>
        <v>2.0761485071043726E-2</v>
      </c>
    </row>
    <row r="2156" spans="1:5" x14ac:dyDescent="0.35">
      <c r="A2156" s="38">
        <v>44140</v>
      </c>
      <c r="B2156" s="31">
        <v>12120.299805000001</v>
      </c>
      <c r="C2156" s="31">
        <v>3542.8046880000002</v>
      </c>
      <c r="D2156" s="39">
        <f t="shared" si="66"/>
        <v>1.7785598941932281</v>
      </c>
      <c r="E2156" s="39">
        <f t="shared" si="67"/>
        <v>2.0238885802607413E-2</v>
      </c>
    </row>
    <row r="2157" spans="1:5" x14ac:dyDescent="0.35">
      <c r="A2157" s="38">
        <v>44141</v>
      </c>
      <c r="B2157" s="31">
        <v>12263.549805000001</v>
      </c>
      <c r="C2157" s="31">
        <v>3717.336182</v>
      </c>
      <c r="D2157" s="39">
        <f t="shared" si="66"/>
        <v>1.1819014570984863</v>
      </c>
      <c r="E2157" s="39">
        <f t="shared" si="67"/>
        <v>4.9263651081631353E-2</v>
      </c>
    </row>
    <row r="2158" spans="1:5" x14ac:dyDescent="0.35">
      <c r="A2158" s="38">
        <v>44144</v>
      </c>
      <c r="B2158" s="31">
        <v>12461.049805000001</v>
      </c>
      <c r="C2158" s="31">
        <v>3760.9565429999998</v>
      </c>
      <c r="D2158" s="39">
        <f t="shared" si="66"/>
        <v>1.6104635537051173</v>
      </c>
      <c r="E2158" s="39">
        <f t="shared" si="67"/>
        <v>1.1734306197867517E-2</v>
      </c>
    </row>
    <row r="2159" spans="1:5" x14ac:dyDescent="0.35">
      <c r="A2159" s="38">
        <v>44145</v>
      </c>
      <c r="B2159" s="31">
        <v>12631.099609000001</v>
      </c>
      <c r="C2159" s="31">
        <v>3844.7653810000002</v>
      </c>
      <c r="D2159" s="39">
        <f t="shared" si="66"/>
        <v>1.3646507048849743</v>
      </c>
      <c r="E2159" s="39">
        <f t="shared" si="67"/>
        <v>2.2283915552278259E-2</v>
      </c>
    </row>
    <row r="2160" spans="1:5" x14ac:dyDescent="0.35">
      <c r="A2160" s="38">
        <v>44146</v>
      </c>
      <c r="B2160" s="31">
        <v>12749.150390999999</v>
      </c>
      <c r="C2160" s="31">
        <v>4186.5166019999997</v>
      </c>
      <c r="D2160" s="39">
        <f t="shared" si="66"/>
        <v>0.93460415683749387</v>
      </c>
      <c r="E2160" s="39">
        <f t="shared" si="67"/>
        <v>8.8887405897082883E-2</v>
      </c>
    </row>
    <row r="2161" spans="1:5" x14ac:dyDescent="0.35">
      <c r="A2161" s="38">
        <v>44147</v>
      </c>
      <c r="B2161" s="31">
        <v>12690.799805000001</v>
      </c>
      <c r="C2161" s="31">
        <v>4246.451172</v>
      </c>
      <c r="D2161" s="39">
        <f t="shared" si="66"/>
        <v>-0.45768215300989823</v>
      </c>
      <c r="E2161" s="39">
        <f t="shared" si="67"/>
        <v>1.4316095144915504E-2</v>
      </c>
    </row>
    <row r="2162" spans="1:5" x14ac:dyDescent="0.35">
      <c r="A2162" s="38">
        <v>44148</v>
      </c>
      <c r="B2162" s="31">
        <v>12719.950194999999</v>
      </c>
      <c r="C2162" s="31">
        <v>4275.796875</v>
      </c>
      <c r="D2162" s="39">
        <f t="shared" si="66"/>
        <v>0.22969702814564946</v>
      </c>
      <c r="E2162" s="39">
        <f t="shared" si="67"/>
        <v>6.9106418068569653E-3</v>
      </c>
    </row>
    <row r="2163" spans="1:5" x14ac:dyDescent="0.35">
      <c r="A2163" s="38">
        <v>44152</v>
      </c>
      <c r="B2163" s="31">
        <v>12874.200194999999</v>
      </c>
      <c r="C2163" s="31">
        <v>4351.8964839999999</v>
      </c>
      <c r="D2163" s="39">
        <f t="shared" si="66"/>
        <v>1.2126619808671351</v>
      </c>
      <c r="E2163" s="39">
        <f t="shared" si="67"/>
        <v>1.7797760563637598E-2</v>
      </c>
    </row>
    <row r="2164" spans="1:5" x14ac:dyDescent="0.35">
      <c r="A2164" s="38">
        <v>44153</v>
      </c>
      <c r="B2164" s="31">
        <v>12938.25</v>
      </c>
      <c r="C2164" s="31">
        <v>4464.5039059999999</v>
      </c>
      <c r="D2164" s="39">
        <f t="shared" si="66"/>
        <v>0.49750511899664118</v>
      </c>
      <c r="E2164" s="39">
        <f t="shared" si="67"/>
        <v>2.5875482657735028E-2</v>
      </c>
    </row>
    <row r="2165" spans="1:5" x14ac:dyDescent="0.35">
      <c r="A2165" s="38">
        <v>44154</v>
      </c>
      <c r="B2165" s="31">
        <v>12771.700194999999</v>
      </c>
      <c r="C2165" s="31">
        <v>4629.3862300000001</v>
      </c>
      <c r="D2165" s="39">
        <f t="shared" si="66"/>
        <v>-1.2872668637566949</v>
      </c>
      <c r="E2165" s="39">
        <f t="shared" si="67"/>
        <v>3.6931835534606466E-2</v>
      </c>
    </row>
    <row r="2166" spans="1:5" x14ac:dyDescent="0.35">
      <c r="A2166" s="38">
        <v>44155</v>
      </c>
      <c r="B2166" s="31">
        <v>12859.049805000001</v>
      </c>
      <c r="C2166" s="31">
        <v>4512.7993159999996</v>
      </c>
      <c r="D2166" s="39">
        <f t="shared" si="66"/>
        <v>0.68393094628229434</v>
      </c>
      <c r="E2166" s="39">
        <f t="shared" si="67"/>
        <v>-2.5184097460798908E-2</v>
      </c>
    </row>
    <row r="2167" spans="1:5" x14ac:dyDescent="0.35">
      <c r="A2167" s="38">
        <v>44158</v>
      </c>
      <c r="B2167" s="31">
        <v>12926.450194999999</v>
      </c>
      <c r="C2167" s="31">
        <v>4691.1611329999996</v>
      </c>
      <c r="D2167" s="39">
        <f t="shared" si="66"/>
        <v>0.52414751495706546</v>
      </c>
      <c r="E2167" s="39">
        <f t="shared" si="67"/>
        <v>3.9523542819115243E-2</v>
      </c>
    </row>
    <row r="2168" spans="1:5" x14ac:dyDescent="0.35">
      <c r="A2168" s="38">
        <v>44159</v>
      </c>
      <c r="B2168" s="31">
        <v>13055.150390999999</v>
      </c>
      <c r="C2168" s="31">
        <v>4786.2607420000004</v>
      </c>
      <c r="D2168" s="39">
        <f t="shared" si="66"/>
        <v>0.99563448633238472</v>
      </c>
      <c r="E2168" s="39">
        <f t="shared" si="67"/>
        <v>2.027208324417212E-2</v>
      </c>
    </row>
    <row r="2169" spans="1:5" x14ac:dyDescent="0.35">
      <c r="A2169" s="38">
        <v>44160</v>
      </c>
      <c r="B2169" s="31">
        <v>12858.400390999999</v>
      </c>
      <c r="C2169" s="31">
        <v>4785.4648440000001</v>
      </c>
      <c r="D2169" s="39">
        <f t="shared" si="66"/>
        <v>-1.5070680467659425</v>
      </c>
      <c r="E2169" s="39">
        <f t="shared" si="67"/>
        <v>-1.6628805719174641E-4</v>
      </c>
    </row>
    <row r="2170" spans="1:5" x14ac:dyDescent="0.35">
      <c r="A2170" s="38">
        <v>44161</v>
      </c>
      <c r="B2170" s="31">
        <v>12987</v>
      </c>
      <c r="C2170" s="31">
        <v>4665.1977539999998</v>
      </c>
      <c r="D2170" s="39">
        <f t="shared" si="66"/>
        <v>1.0001213610521236</v>
      </c>
      <c r="E2170" s="39">
        <f t="shared" si="67"/>
        <v>-2.5131746637067194E-2</v>
      </c>
    </row>
    <row r="2171" spans="1:5" x14ac:dyDescent="0.35">
      <c r="A2171" s="38">
        <v>44162</v>
      </c>
      <c r="B2171" s="31">
        <v>12968.950194999999</v>
      </c>
      <c r="C2171" s="31">
        <v>4796.0092770000001</v>
      </c>
      <c r="D2171" s="39">
        <f t="shared" si="66"/>
        <v>-0.13898363748364179</v>
      </c>
      <c r="E2171" s="39">
        <f t="shared" si="67"/>
        <v>2.803986666756856E-2</v>
      </c>
    </row>
    <row r="2172" spans="1:5" x14ac:dyDescent="0.35">
      <c r="A2172" s="38">
        <v>44166</v>
      </c>
      <c r="B2172" s="31">
        <v>13109.049805000001</v>
      </c>
      <c r="C2172" s="31">
        <v>4883.1010740000002</v>
      </c>
      <c r="D2172" s="39">
        <f t="shared" si="66"/>
        <v>1.0802694735770872</v>
      </c>
      <c r="E2172" s="39">
        <f t="shared" si="67"/>
        <v>1.8159221963489968E-2</v>
      </c>
    </row>
    <row r="2173" spans="1:5" x14ac:dyDescent="0.35">
      <c r="A2173" s="38">
        <v>44167</v>
      </c>
      <c r="B2173" s="31">
        <v>13113.75</v>
      </c>
      <c r="C2173" s="31">
        <v>4835.6508789999998</v>
      </c>
      <c r="D2173" s="39">
        <f t="shared" si="66"/>
        <v>3.5854581910328163E-2</v>
      </c>
      <c r="E2173" s="39">
        <f t="shared" si="67"/>
        <v>-9.7172256483995818E-3</v>
      </c>
    </row>
    <row r="2174" spans="1:5" x14ac:dyDescent="0.35">
      <c r="A2174" s="38">
        <v>44168</v>
      </c>
      <c r="B2174" s="31">
        <v>13133.900390999999</v>
      </c>
      <c r="C2174" s="31">
        <v>4798.6455079999996</v>
      </c>
      <c r="D2174" s="39">
        <f t="shared" si="66"/>
        <v>0.15365849585358282</v>
      </c>
      <c r="E2174" s="39">
        <f t="shared" si="67"/>
        <v>-7.6526142862598078E-3</v>
      </c>
    </row>
    <row r="2175" spans="1:5" x14ac:dyDescent="0.35">
      <c r="A2175" s="38">
        <v>44169</v>
      </c>
      <c r="B2175" s="31">
        <v>13258.549805000001</v>
      </c>
      <c r="C2175" s="31">
        <v>4841.9677730000003</v>
      </c>
      <c r="D2175" s="39">
        <f t="shared" si="66"/>
        <v>0.94906623538440504</v>
      </c>
      <c r="E2175" s="39">
        <f t="shared" si="67"/>
        <v>9.0280194541931778E-3</v>
      </c>
    </row>
    <row r="2176" spans="1:5" x14ac:dyDescent="0.35">
      <c r="A2176" s="38">
        <v>44172</v>
      </c>
      <c r="B2176" s="31">
        <v>13355.75</v>
      </c>
      <c r="C2176" s="31">
        <v>4849.826172</v>
      </c>
      <c r="D2176" s="39">
        <f t="shared" si="66"/>
        <v>0.73311332256974115</v>
      </c>
      <c r="E2176" s="39">
        <f t="shared" si="67"/>
        <v>1.6229763121968915E-3</v>
      </c>
    </row>
    <row r="2177" spans="1:5" x14ac:dyDescent="0.35">
      <c r="A2177" s="38">
        <v>44173</v>
      </c>
      <c r="B2177" s="31">
        <v>13392.950194999999</v>
      </c>
      <c r="C2177" s="31">
        <v>4804.1665039999998</v>
      </c>
      <c r="D2177" s="39">
        <f t="shared" si="66"/>
        <v>0.27853317859348548</v>
      </c>
      <c r="E2177" s="39">
        <f t="shared" si="67"/>
        <v>-9.4147019667657154E-3</v>
      </c>
    </row>
    <row r="2178" spans="1:5" x14ac:dyDescent="0.35">
      <c r="A2178" s="38">
        <v>44174</v>
      </c>
      <c r="B2178" s="31">
        <v>13529.099609000001</v>
      </c>
      <c r="C2178" s="31">
        <v>4767.0615230000003</v>
      </c>
      <c r="D2178" s="39">
        <f t="shared" si="66"/>
        <v>1.0165752281437594</v>
      </c>
      <c r="E2178" s="39">
        <f t="shared" si="67"/>
        <v>-7.7235002094755666E-3</v>
      </c>
    </row>
    <row r="2179" spans="1:5" x14ac:dyDescent="0.35">
      <c r="A2179" s="38">
        <v>44175</v>
      </c>
      <c r="B2179" s="31">
        <v>13478.299805000001</v>
      </c>
      <c r="C2179" s="31">
        <v>4818.7890630000002</v>
      </c>
      <c r="D2179" s="39">
        <f t="shared" si="66"/>
        <v>-0.37548547551683725</v>
      </c>
      <c r="E2179" s="39">
        <f t="shared" si="67"/>
        <v>1.08510326016197E-2</v>
      </c>
    </row>
    <row r="2180" spans="1:5" x14ac:dyDescent="0.35">
      <c r="A2180" s="38">
        <v>44176</v>
      </c>
      <c r="B2180" s="31">
        <v>13513.849609000001</v>
      </c>
      <c r="C2180" s="31">
        <v>4769.6972660000001</v>
      </c>
      <c r="D2180" s="39">
        <f t="shared" ref="D2180:D2243" si="68">((B2180-B2179)/B2179)*100</f>
        <v>0.26375584839574817</v>
      </c>
      <c r="E2180" s="39">
        <f t="shared" ref="E2180:E2243" si="69">((C2180-C2179)/C2179)</f>
        <v>-1.0187579567850455E-2</v>
      </c>
    </row>
    <row r="2181" spans="1:5" x14ac:dyDescent="0.35">
      <c r="A2181" s="38">
        <v>44179</v>
      </c>
      <c r="B2181" s="31">
        <v>13558.150390999999</v>
      </c>
      <c r="C2181" s="31">
        <v>4818.4912109999996</v>
      </c>
      <c r="D2181" s="39">
        <f t="shared" si="68"/>
        <v>0.32781763362598654</v>
      </c>
      <c r="E2181" s="39">
        <f t="shared" si="69"/>
        <v>1.0229987833361884E-2</v>
      </c>
    </row>
    <row r="2182" spans="1:5" x14ac:dyDescent="0.35">
      <c r="A2182" s="38">
        <v>44180</v>
      </c>
      <c r="B2182" s="31">
        <v>13567.849609000001</v>
      </c>
      <c r="C2182" s="31">
        <v>4873.0039059999999</v>
      </c>
      <c r="D2182" s="39">
        <f t="shared" si="68"/>
        <v>7.1537914245588974E-2</v>
      </c>
      <c r="E2182" s="39">
        <f t="shared" si="69"/>
        <v>1.13132291028268E-2</v>
      </c>
    </row>
    <row r="2183" spans="1:5" x14ac:dyDescent="0.35">
      <c r="A2183" s="38">
        <v>44181</v>
      </c>
      <c r="B2183" s="31">
        <v>13682.700194999999</v>
      </c>
      <c r="C2183" s="31">
        <v>5095.6821289999998</v>
      </c>
      <c r="D2183" s="39">
        <f t="shared" si="68"/>
        <v>0.84649070641094437</v>
      </c>
      <c r="E2183" s="39">
        <f t="shared" si="69"/>
        <v>4.5696294789713203E-2</v>
      </c>
    </row>
    <row r="2184" spans="1:5" x14ac:dyDescent="0.35">
      <c r="A2184" s="38">
        <v>44182</v>
      </c>
      <c r="B2184" s="31">
        <v>13740.700194999999</v>
      </c>
      <c r="C2184" s="31">
        <v>5119.65625</v>
      </c>
      <c r="D2184" s="39">
        <f t="shared" si="68"/>
        <v>0.42389293906472236</v>
      </c>
      <c r="E2184" s="39">
        <f t="shared" si="69"/>
        <v>4.7047913101881389E-3</v>
      </c>
    </row>
    <row r="2185" spans="1:5" x14ac:dyDescent="0.35">
      <c r="A2185" s="38">
        <v>44183</v>
      </c>
      <c r="B2185" s="31">
        <v>13760.549805000001</v>
      </c>
      <c r="C2185" s="31">
        <v>5259.0229490000002</v>
      </c>
      <c r="D2185" s="39">
        <f t="shared" si="68"/>
        <v>0.14445850443068431</v>
      </c>
      <c r="E2185" s="39">
        <f t="shared" si="69"/>
        <v>2.7221886039712168E-2</v>
      </c>
    </row>
    <row r="2186" spans="1:5" x14ac:dyDescent="0.35">
      <c r="A2186" s="38">
        <v>44186</v>
      </c>
      <c r="B2186" s="31">
        <v>13328.400390999999</v>
      </c>
      <c r="C2186" s="31">
        <v>5225.0014650000003</v>
      </c>
      <c r="D2186" s="39">
        <f t="shared" si="68"/>
        <v>-3.1404952572678204</v>
      </c>
      <c r="E2186" s="39">
        <f t="shared" si="69"/>
        <v>-6.4691643923077075E-3</v>
      </c>
    </row>
    <row r="2187" spans="1:5" x14ac:dyDescent="0.35">
      <c r="A2187" s="38">
        <v>44187</v>
      </c>
      <c r="B2187" s="31">
        <v>13466.299805000001</v>
      </c>
      <c r="C2187" s="31">
        <v>5015.4545900000003</v>
      </c>
      <c r="D2187" s="39">
        <f t="shared" si="68"/>
        <v>1.0346283871627828</v>
      </c>
      <c r="E2187" s="39">
        <f t="shared" si="69"/>
        <v>-4.0104653827116199E-2</v>
      </c>
    </row>
    <row r="2188" spans="1:5" x14ac:dyDescent="0.35">
      <c r="A2188" s="38">
        <v>44188</v>
      </c>
      <c r="B2188" s="31">
        <v>13601.099609000001</v>
      </c>
      <c r="C2188" s="31">
        <v>4985.1640630000002</v>
      </c>
      <c r="D2188" s="39">
        <f t="shared" si="68"/>
        <v>1.0010159134430485</v>
      </c>
      <c r="E2188" s="39">
        <f t="shared" si="69"/>
        <v>-6.0394379923994308E-3</v>
      </c>
    </row>
    <row r="2189" spans="1:5" x14ac:dyDescent="0.35">
      <c r="A2189" s="38">
        <v>44189</v>
      </c>
      <c r="B2189" s="31">
        <v>13749.25</v>
      </c>
      <c r="C2189" s="31">
        <v>5062.2583009999998</v>
      </c>
      <c r="D2189" s="39">
        <f t="shared" si="68"/>
        <v>1.0892530402612921</v>
      </c>
      <c r="E2189" s="39">
        <f t="shared" si="69"/>
        <v>1.5464734364951967E-2</v>
      </c>
    </row>
    <row r="2190" spans="1:5" x14ac:dyDescent="0.35">
      <c r="A2190" s="38">
        <v>44193</v>
      </c>
      <c r="B2190" s="31">
        <v>13873.200194999999</v>
      </c>
      <c r="C2190" s="31">
        <v>5157.7553710000002</v>
      </c>
      <c r="D2190" s="39">
        <f t="shared" si="68"/>
        <v>0.90150513664381282</v>
      </c>
      <c r="E2190" s="39">
        <f t="shared" si="69"/>
        <v>1.8864519414415467E-2</v>
      </c>
    </row>
    <row r="2191" spans="1:5" x14ac:dyDescent="0.35">
      <c r="A2191" s="38">
        <v>44194</v>
      </c>
      <c r="B2191" s="31">
        <v>13932.599609000001</v>
      </c>
      <c r="C2191" s="31">
        <v>5176.8549800000001</v>
      </c>
      <c r="D2191" s="39">
        <f t="shared" si="68"/>
        <v>0.42815942367363308</v>
      </c>
      <c r="E2191" s="39">
        <f t="shared" si="69"/>
        <v>3.703085475396788E-3</v>
      </c>
    </row>
    <row r="2192" spans="1:5" x14ac:dyDescent="0.35">
      <c r="A2192" s="38">
        <v>44195</v>
      </c>
      <c r="B2192" s="31">
        <v>13981.950194999999</v>
      </c>
      <c r="C2192" s="31">
        <v>5173.2739259999998</v>
      </c>
      <c r="D2192" s="39">
        <f t="shared" si="68"/>
        <v>0.35420946115554636</v>
      </c>
      <c r="E2192" s="39">
        <f t="shared" si="69"/>
        <v>-6.9174315560993789E-4</v>
      </c>
    </row>
    <row r="2193" spans="1:5" x14ac:dyDescent="0.35">
      <c r="A2193" s="38">
        <v>44196</v>
      </c>
      <c r="B2193" s="31">
        <v>13981.75</v>
      </c>
      <c r="C2193" s="31">
        <v>5306.2241210000002</v>
      </c>
      <c r="D2193" s="39">
        <f t="shared" si="68"/>
        <v>-1.4318102783045957E-3</v>
      </c>
      <c r="E2193" s="39">
        <f t="shared" si="69"/>
        <v>2.5699430747677048E-2</v>
      </c>
    </row>
    <row r="2194" spans="1:5" x14ac:dyDescent="0.35">
      <c r="A2194" s="38">
        <v>44197</v>
      </c>
      <c r="B2194" s="31">
        <v>14018.5</v>
      </c>
      <c r="C2194" s="31">
        <v>5267.4780270000001</v>
      </c>
      <c r="D2194" s="39">
        <f t="shared" si="68"/>
        <v>0.2628426341480859</v>
      </c>
      <c r="E2194" s="39">
        <f t="shared" si="69"/>
        <v>-7.3020085688913711E-3</v>
      </c>
    </row>
    <row r="2195" spans="1:5" x14ac:dyDescent="0.35">
      <c r="A2195" s="38">
        <v>44200</v>
      </c>
      <c r="B2195" s="31">
        <v>14132.900390999999</v>
      </c>
      <c r="C2195" s="31">
        <v>5252.5068359999996</v>
      </c>
      <c r="D2195" s="39">
        <f t="shared" si="68"/>
        <v>0.81606727538609136</v>
      </c>
      <c r="E2195" s="39">
        <f t="shared" si="69"/>
        <v>-2.8421933462771604E-3</v>
      </c>
    </row>
    <row r="2196" spans="1:5" x14ac:dyDescent="0.35">
      <c r="A2196" s="38">
        <v>44201</v>
      </c>
      <c r="B2196" s="31">
        <v>14199.5</v>
      </c>
      <c r="C2196" s="31">
        <v>5188.8920900000003</v>
      </c>
      <c r="D2196" s="39">
        <f t="shared" si="68"/>
        <v>0.47123808388554284</v>
      </c>
      <c r="E2196" s="39">
        <f t="shared" si="69"/>
        <v>-1.211131141495944E-2</v>
      </c>
    </row>
    <row r="2197" spans="1:5" x14ac:dyDescent="0.35">
      <c r="A2197" s="38">
        <v>44202</v>
      </c>
      <c r="B2197" s="31">
        <v>14146.25</v>
      </c>
      <c r="C2197" s="31">
        <v>5092.2006840000004</v>
      </c>
      <c r="D2197" s="39">
        <f t="shared" si="68"/>
        <v>-0.37501320469030597</v>
      </c>
      <c r="E2197" s="39">
        <f t="shared" si="69"/>
        <v>-1.8634306576994147E-2</v>
      </c>
    </row>
    <row r="2198" spans="1:5" x14ac:dyDescent="0.35">
      <c r="A2198" s="38">
        <v>44203</v>
      </c>
      <c r="B2198" s="31">
        <v>14137.349609000001</v>
      </c>
      <c r="C2198" s="31">
        <v>5003.9648440000001</v>
      </c>
      <c r="D2198" s="39">
        <f t="shared" si="68"/>
        <v>-6.2916963859674602E-2</v>
      </c>
      <c r="E2198" s="39">
        <f t="shared" si="69"/>
        <v>-1.7327643876495789E-2</v>
      </c>
    </row>
    <row r="2199" spans="1:5" x14ac:dyDescent="0.35">
      <c r="A2199" s="38">
        <v>44204</v>
      </c>
      <c r="B2199" s="31">
        <v>14347.25</v>
      </c>
      <c r="C2199" s="31">
        <v>5054.3994140000004</v>
      </c>
      <c r="D2199" s="39">
        <f t="shared" si="68"/>
        <v>1.4847223617245358</v>
      </c>
      <c r="E2199" s="39">
        <f t="shared" si="69"/>
        <v>1.0078921729530909E-2</v>
      </c>
    </row>
    <row r="2200" spans="1:5" x14ac:dyDescent="0.35">
      <c r="A2200" s="38">
        <v>44207</v>
      </c>
      <c r="B2200" s="31">
        <v>14484.75</v>
      </c>
      <c r="C2200" s="31">
        <v>5055.3940430000002</v>
      </c>
      <c r="D2200" s="39">
        <f t="shared" si="68"/>
        <v>0.95837181341372046</v>
      </c>
      <c r="E2200" s="39">
        <f t="shared" si="69"/>
        <v>1.967848043913619E-4</v>
      </c>
    </row>
    <row r="2201" spans="1:5" x14ac:dyDescent="0.35">
      <c r="A2201" s="38">
        <v>44208</v>
      </c>
      <c r="B2201" s="31">
        <v>14563.450194999999</v>
      </c>
      <c r="C2201" s="31">
        <v>4958.1557620000003</v>
      </c>
      <c r="D2201" s="39">
        <f t="shared" si="68"/>
        <v>0.54333140026579296</v>
      </c>
      <c r="E2201" s="39">
        <f t="shared" si="69"/>
        <v>-1.923456018915911E-2</v>
      </c>
    </row>
    <row r="2202" spans="1:5" x14ac:dyDescent="0.35">
      <c r="A2202" s="38">
        <v>44209</v>
      </c>
      <c r="B2202" s="31">
        <v>14564.849609000001</v>
      </c>
      <c r="C2202" s="31">
        <v>5015.8027339999999</v>
      </c>
      <c r="D2202" s="39">
        <f t="shared" si="68"/>
        <v>9.6090828839569715E-3</v>
      </c>
      <c r="E2202" s="39">
        <f t="shared" si="69"/>
        <v>1.162669645068717E-2</v>
      </c>
    </row>
    <row r="2203" spans="1:5" x14ac:dyDescent="0.35">
      <c r="A2203" s="38">
        <v>44210</v>
      </c>
      <c r="B2203" s="31">
        <v>14595.599609000001</v>
      </c>
      <c r="C2203" s="31">
        <v>4877.2319340000004</v>
      </c>
      <c r="D2203" s="39">
        <f t="shared" si="68"/>
        <v>0.21112473403775328</v>
      </c>
      <c r="E2203" s="39">
        <f t="shared" si="69"/>
        <v>-2.7626844066391768E-2</v>
      </c>
    </row>
    <row r="2204" spans="1:5" x14ac:dyDescent="0.35">
      <c r="A2204" s="38">
        <v>44211</v>
      </c>
      <c r="B2204" s="31">
        <v>14433.700194999999</v>
      </c>
      <c r="C2204" s="31">
        <v>4851.8154299999997</v>
      </c>
      <c r="D2204" s="39">
        <f t="shared" si="68"/>
        <v>-1.1092344154204548</v>
      </c>
      <c r="E2204" s="39">
        <f t="shared" si="69"/>
        <v>-5.2112559632069184E-3</v>
      </c>
    </row>
    <row r="2205" spans="1:5" x14ac:dyDescent="0.35">
      <c r="A2205" s="38">
        <v>44214</v>
      </c>
      <c r="B2205" s="31">
        <v>14281.299805000001</v>
      </c>
      <c r="C2205" s="31">
        <v>4858.033203</v>
      </c>
      <c r="D2205" s="39">
        <f t="shared" si="68"/>
        <v>-1.0558650099493692</v>
      </c>
      <c r="E2205" s="39">
        <f t="shared" si="69"/>
        <v>1.2815353530462529E-3</v>
      </c>
    </row>
    <row r="2206" spans="1:5" x14ac:dyDescent="0.35">
      <c r="A2206" s="38">
        <v>44215</v>
      </c>
      <c r="B2206" s="31">
        <v>14521.150390999999</v>
      </c>
      <c r="C2206" s="31">
        <v>4695.1401370000003</v>
      </c>
      <c r="D2206" s="39">
        <f t="shared" si="68"/>
        <v>1.6794730821071691</v>
      </c>
      <c r="E2206" s="39">
        <f t="shared" si="69"/>
        <v>-3.3530661317713442E-2</v>
      </c>
    </row>
    <row r="2207" spans="1:5" x14ac:dyDescent="0.35">
      <c r="A2207" s="38">
        <v>44216</v>
      </c>
      <c r="B2207" s="31">
        <v>14644.700194999999</v>
      </c>
      <c r="C2207" s="31">
        <v>4933.1870120000003</v>
      </c>
      <c r="D2207" s="39">
        <f t="shared" si="68"/>
        <v>0.85082655762985981</v>
      </c>
      <c r="E2207" s="39">
        <f t="shared" si="69"/>
        <v>5.0700696476357374E-2</v>
      </c>
    </row>
    <row r="2208" spans="1:5" x14ac:dyDescent="0.35">
      <c r="A2208" s="38">
        <v>44217</v>
      </c>
      <c r="B2208" s="31">
        <v>14590.349609000001</v>
      </c>
      <c r="C2208" s="31">
        <v>4955.8681640000004</v>
      </c>
      <c r="D2208" s="39">
        <f t="shared" si="68"/>
        <v>-0.37112802089697305</v>
      </c>
      <c r="E2208" s="39">
        <f t="shared" si="69"/>
        <v>4.5976671763766717E-3</v>
      </c>
    </row>
    <row r="2209" spans="1:5" x14ac:dyDescent="0.35">
      <c r="A2209" s="38">
        <v>44218</v>
      </c>
      <c r="B2209" s="31">
        <v>14371.900390999999</v>
      </c>
      <c r="C2209" s="31">
        <v>5091.5039059999999</v>
      </c>
      <c r="D2209" s="39">
        <f t="shared" si="68"/>
        <v>-1.4972171596577235</v>
      </c>
      <c r="E2209" s="39">
        <f t="shared" si="69"/>
        <v>2.7368714725963292E-2</v>
      </c>
    </row>
    <row r="2210" spans="1:5" x14ac:dyDescent="0.35">
      <c r="A2210" s="38">
        <v>44221</v>
      </c>
      <c r="B2210" s="31">
        <v>14238.900390999999</v>
      </c>
      <c r="C2210" s="31">
        <v>4946.5170900000003</v>
      </c>
      <c r="D2210" s="39">
        <f t="shared" si="68"/>
        <v>-0.92541693430666649</v>
      </c>
      <c r="E2210" s="39">
        <f t="shared" si="69"/>
        <v>-2.8476226018238401E-2</v>
      </c>
    </row>
    <row r="2211" spans="1:5" x14ac:dyDescent="0.35">
      <c r="A2211" s="38">
        <v>44223</v>
      </c>
      <c r="B2211" s="31">
        <v>13967.5</v>
      </c>
      <c r="C2211" s="31">
        <v>4883.001953</v>
      </c>
      <c r="D2211" s="39">
        <f t="shared" si="68"/>
        <v>-1.906048806771228</v>
      </c>
      <c r="E2211" s="39">
        <f t="shared" si="69"/>
        <v>-1.2840375529764988E-2</v>
      </c>
    </row>
    <row r="2212" spans="1:5" x14ac:dyDescent="0.35">
      <c r="A2212" s="38">
        <v>44224</v>
      </c>
      <c r="B2212" s="31">
        <v>13817.549805000001</v>
      </c>
      <c r="C2212" s="31">
        <v>4819.6347660000001</v>
      </c>
      <c r="D2212" s="39">
        <f t="shared" si="68"/>
        <v>-1.0735650259531013</v>
      </c>
      <c r="E2212" s="39">
        <f t="shared" si="69"/>
        <v>-1.297709638659238E-2</v>
      </c>
    </row>
    <row r="2213" spans="1:5" x14ac:dyDescent="0.35">
      <c r="A2213" s="38">
        <v>44225</v>
      </c>
      <c r="B2213" s="31">
        <v>13634.599609000001</v>
      </c>
      <c r="C2213" s="31">
        <v>4785.0668949999999</v>
      </c>
      <c r="D2213" s="39">
        <f t="shared" si="68"/>
        <v>-1.3240422403529</v>
      </c>
      <c r="E2213" s="39">
        <f t="shared" si="69"/>
        <v>-7.1723009477519806E-3</v>
      </c>
    </row>
    <row r="2214" spans="1:5" x14ac:dyDescent="0.35">
      <c r="A2214" s="38">
        <v>44228</v>
      </c>
      <c r="B2214" s="31">
        <v>14281.200194999999</v>
      </c>
      <c r="C2214" s="31">
        <v>4709.7626950000003</v>
      </c>
      <c r="D2214" s="39">
        <f t="shared" si="68"/>
        <v>4.7423511107226579</v>
      </c>
      <c r="E2214" s="39">
        <f t="shared" si="69"/>
        <v>-1.5737334848690675E-2</v>
      </c>
    </row>
    <row r="2215" spans="1:5" x14ac:dyDescent="0.35">
      <c r="A2215" s="38">
        <v>44229</v>
      </c>
      <c r="B2215" s="31">
        <v>14647.849609000001</v>
      </c>
      <c r="C2215" s="31">
        <v>5032.1171880000002</v>
      </c>
      <c r="D2215" s="39">
        <f t="shared" si="68"/>
        <v>2.5673571478142936</v>
      </c>
      <c r="E2215" s="39">
        <f t="shared" si="69"/>
        <v>6.8443892797872649E-2</v>
      </c>
    </row>
    <row r="2216" spans="1:5" x14ac:dyDescent="0.35">
      <c r="A2216" s="38">
        <v>44230</v>
      </c>
      <c r="B2216" s="31">
        <v>14789.950194999999</v>
      </c>
      <c r="C2216" s="31">
        <v>5146.1166990000002</v>
      </c>
      <c r="D2216" s="39">
        <f t="shared" si="68"/>
        <v>0.97011226762383285</v>
      </c>
      <c r="E2216" s="39">
        <f t="shared" si="69"/>
        <v>2.2654383183255862E-2</v>
      </c>
    </row>
    <row r="2217" spans="1:5" x14ac:dyDescent="0.35">
      <c r="A2217" s="38">
        <v>44231</v>
      </c>
      <c r="B2217" s="31">
        <v>14895.650390999999</v>
      </c>
      <c r="C2217" s="31">
        <v>5217.6401370000003</v>
      </c>
      <c r="D2217" s="39">
        <f t="shared" si="68"/>
        <v>0.71467580760166161</v>
      </c>
      <c r="E2217" s="39">
        <f t="shared" si="69"/>
        <v>1.3898526244828201E-2</v>
      </c>
    </row>
    <row r="2218" spans="1:5" x14ac:dyDescent="0.35">
      <c r="A2218" s="38">
        <v>44232</v>
      </c>
      <c r="B2218" s="31">
        <v>14924.25</v>
      </c>
      <c r="C2218" s="31">
        <v>5476.0302730000003</v>
      </c>
      <c r="D2218" s="39">
        <f t="shared" si="68"/>
        <v>0.19199973313874741</v>
      </c>
      <c r="E2218" s="39">
        <f t="shared" si="69"/>
        <v>4.9522414197880504E-2</v>
      </c>
    </row>
    <row r="2219" spans="1:5" x14ac:dyDescent="0.35">
      <c r="A2219" s="38">
        <v>44235</v>
      </c>
      <c r="B2219" s="31">
        <v>15115.799805000001</v>
      </c>
      <c r="C2219" s="31">
        <v>5509.5537109999996</v>
      </c>
      <c r="D2219" s="39">
        <f t="shared" si="68"/>
        <v>1.2834802753907268</v>
      </c>
      <c r="E2219" s="39">
        <f t="shared" si="69"/>
        <v>6.1218503786016707E-3</v>
      </c>
    </row>
    <row r="2220" spans="1:5" x14ac:dyDescent="0.35">
      <c r="A2220" s="38">
        <v>44236</v>
      </c>
      <c r="B2220" s="31">
        <v>15109.299805000001</v>
      </c>
      <c r="C2220" s="31">
        <v>5468.9179690000001</v>
      </c>
      <c r="D2220" s="39">
        <f t="shared" si="68"/>
        <v>-4.3001363367156605E-2</v>
      </c>
      <c r="E2220" s="39">
        <f t="shared" si="69"/>
        <v>-7.3755051918032721E-3</v>
      </c>
    </row>
    <row r="2221" spans="1:5" x14ac:dyDescent="0.35">
      <c r="A2221" s="38">
        <v>44237</v>
      </c>
      <c r="B2221" s="31">
        <v>15106.5</v>
      </c>
      <c r="C2221" s="31">
        <v>5372.0278319999998</v>
      </c>
      <c r="D2221" s="39">
        <f t="shared" si="68"/>
        <v>-1.853034247870337E-2</v>
      </c>
      <c r="E2221" s="39">
        <f t="shared" si="69"/>
        <v>-1.7716509472113517E-2</v>
      </c>
    </row>
    <row r="2222" spans="1:5" x14ac:dyDescent="0.35">
      <c r="A2222" s="38">
        <v>44238</v>
      </c>
      <c r="B2222" s="31">
        <v>15173.299805000001</v>
      </c>
      <c r="C2222" s="31">
        <v>5447.2319340000004</v>
      </c>
      <c r="D2222" s="39">
        <f t="shared" si="68"/>
        <v>0.44219246681892266</v>
      </c>
      <c r="E2222" s="39">
        <f t="shared" si="69"/>
        <v>1.399920185670412E-2</v>
      </c>
    </row>
    <row r="2223" spans="1:5" x14ac:dyDescent="0.35">
      <c r="A2223" s="38">
        <v>44239</v>
      </c>
      <c r="B2223" s="31">
        <v>15163.299805000001</v>
      </c>
      <c r="C2223" s="31">
        <v>5537.9047849999997</v>
      </c>
      <c r="D2223" s="39">
        <f t="shared" si="68"/>
        <v>-6.5905242290834706E-2</v>
      </c>
      <c r="E2223" s="39">
        <f t="shared" si="69"/>
        <v>1.6645674738768951E-2</v>
      </c>
    </row>
    <row r="2224" spans="1:5" x14ac:dyDescent="0.35">
      <c r="A2224" s="38">
        <v>44242</v>
      </c>
      <c r="B2224" s="31">
        <v>15314.700194999999</v>
      </c>
      <c r="C2224" s="31">
        <v>5548.2504879999997</v>
      </c>
      <c r="D2224" s="39">
        <f t="shared" si="68"/>
        <v>0.99846598001099718</v>
      </c>
      <c r="E2224" s="39">
        <f t="shared" si="69"/>
        <v>1.868161949628023E-3</v>
      </c>
    </row>
    <row r="2225" spans="1:5" x14ac:dyDescent="0.35">
      <c r="A2225" s="38">
        <v>44243</v>
      </c>
      <c r="B2225" s="31">
        <v>15313.450194999999</v>
      </c>
      <c r="C2225" s="31">
        <v>5749.5908200000003</v>
      </c>
      <c r="D2225" s="39">
        <f t="shared" si="68"/>
        <v>-8.1620925260300209E-3</v>
      </c>
      <c r="E2225" s="39">
        <f t="shared" si="69"/>
        <v>3.6288976576574615E-2</v>
      </c>
    </row>
    <row r="2226" spans="1:5" x14ac:dyDescent="0.35">
      <c r="A2226" s="38">
        <v>44244</v>
      </c>
      <c r="B2226" s="31">
        <v>15208.900390999999</v>
      </c>
      <c r="C2226" s="31">
        <v>5730.0932620000003</v>
      </c>
      <c r="D2226" s="39">
        <f t="shared" si="68"/>
        <v>-0.68273186426751054</v>
      </c>
      <c r="E2226" s="39">
        <f t="shared" si="69"/>
        <v>-3.3911209702397614E-3</v>
      </c>
    </row>
    <row r="2227" spans="1:5" x14ac:dyDescent="0.35">
      <c r="A2227" s="38">
        <v>44245</v>
      </c>
      <c r="B2227" s="31">
        <v>15118.950194999999</v>
      </c>
      <c r="C2227" s="31">
        <v>5675.2817379999997</v>
      </c>
      <c r="D2227" s="39">
        <f t="shared" si="68"/>
        <v>-0.59143129146423101</v>
      </c>
      <c r="E2227" s="39">
        <f t="shared" si="69"/>
        <v>-9.5655553049182884E-3</v>
      </c>
    </row>
    <row r="2228" spans="1:5" x14ac:dyDescent="0.35">
      <c r="A2228" s="38">
        <v>44246</v>
      </c>
      <c r="B2228" s="31">
        <v>14981.75</v>
      </c>
      <c r="C2228" s="31">
        <v>5534.2241210000002</v>
      </c>
      <c r="D2228" s="39">
        <f t="shared" si="68"/>
        <v>-0.9074717042547904</v>
      </c>
      <c r="E2228" s="39">
        <f t="shared" si="69"/>
        <v>-2.4854733828546274E-2</v>
      </c>
    </row>
    <row r="2229" spans="1:5" x14ac:dyDescent="0.35">
      <c r="A2229" s="38">
        <v>44249</v>
      </c>
      <c r="B2229" s="31">
        <v>14675.700194999999</v>
      </c>
      <c r="C2229" s="31">
        <v>5469.1669920000004</v>
      </c>
      <c r="D2229" s="39">
        <f t="shared" si="68"/>
        <v>-2.042817461244518</v>
      </c>
      <c r="E2229" s="39">
        <f t="shared" si="69"/>
        <v>-1.1755420015090459E-2</v>
      </c>
    </row>
    <row r="2230" spans="1:5" x14ac:dyDescent="0.35">
      <c r="A2230" s="38">
        <v>44250</v>
      </c>
      <c r="B2230" s="31">
        <v>14707.799805000001</v>
      </c>
      <c r="C2230" s="31">
        <v>5348.7006840000004</v>
      </c>
      <c r="D2230" s="39">
        <f t="shared" si="68"/>
        <v>0.21872625887340924</v>
      </c>
      <c r="E2230" s="39">
        <f t="shared" si="69"/>
        <v>-2.2026445375723867E-2</v>
      </c>
    </row>
    <row r="2231" spans="1:5" x14ac:dyDescent="0.35">
      <c r="A2231" s="38">
        <v>44251</v>
      </c>
      <c r="B2231" s="31">
        <v>14982</v>
      </c>
      <c r="C2231" s="31">
        <v>5355.5146480000003</v>
      </c>
      <c r="D2231" s="39">
        <f t="shared" si="68"/>
        <v>1.8643182436218879</v>
      </c>
      <c r="E2231" s="39">
        <f t="shared" si="69"/>
        <v>1.2739475253089225E-3</v>
      </c>
    </row>
    <row r="2232" spans="1:5" x14ac:dyDescent="0.35">
      <c r="A2232" s="38">
        <v>44252</v>
      </c>
      <c r="B2232" s="31">
        <v>15097.349609000001</v>
      </c>
      <c r="C2232" s="31">
        <v>5533.7763670000004</v>
      </c>
      <c r="D2232" s="39">
        <f t="shared" si="68"/>
        <v>0.769921298892009</v>
      </c>
      <c r="E2232" s="39">
        <f t="shared" si="69"/>
        <v>3.3285637462791992E-2</v>
      </c>
    </row>
    <row r="2233" spans="1:5" x14ac:dyDescent="0.35">
      <c r="A2233" s="38">
        <v>44253</v>
      </c>
      <c r="B2233" s="31">
        <v>14529.150390999999</v>
      </c>
      <c r="C2233" s="31">
        <v>5500.9990230000003</v>
      </c>
      <c r="D2233" s="39">
        <f t="shared" si="68"/>
        <v>-3.7635693198843341</v>
      </c>
      <c r="E2233" s="39">
        <f t="shared" si="69"/>
        <v>-5.923142141316692E-3</v>
      </c>
    </row>
    <row r="2234" spans="1:5" x14ac:dyDescent="0.35">
      <c r="A2234" s="38">
        <v>44256</v>
      </c>
      <c r="B2234" s="31">
        <v>14761.549805000001</v>
      </c>
      <c r="C2234" s="31">
        <v>5237.3364259999998</v>
      </c>
      <c r="D2234" s="39">
        <f t="shared" si="68"/>
        <v>1.5995389114009022</v>
      </c>
      <c r="E2234" s="39">
        <f t="shared" si="69"/>
        <v>-4.7929947978105729E-2</v>
      </c>
    </row>
    <row r="2235" spans="1:5" x14ac:dyDescent="0.35">
      <c r="A2235" s="38">
        <v>44257</v>
      </c>
      <c r="B2235" s="31">
        <v>14919.099609000001</v>
      </c>
      <c r="C2235" s="31">
        <v>5239.2265630000002</v>
      </c>
      <c r="D2235" s="39">
        <f t="shared" si="68"/>
        <v>1.0672985294988151</v>
      </c>
      <c r="E2235" s="39">
        <f t="shared" si="69"/>
        <v>3.6089661733720418E-4</v>
      </c>
    </row>
    <row r="2236" spans="1:5" x14ac:dyDescent="0.35">
      <c r="A2236" s="38">
        <v>44258</v>
      </c>
      <c r="B2236" s="31">
        <v>15245.599609000001</v>
      </c>
      <c r="C2236" s="31">
        <v>5288.4672849999997</v>
      </c>
      <c r="D2236" s="39">
        <f t="shared" si="68"/>
        <v>2.188469871218218</v>
      </c>
      <c r="E2236" s="39">
        <f t="shared" si="69"/>
        <v>9.3984715888682877E-3</v>
      </c>
    </row>
    <row r="2237" spans="1:5" x14ac:dyDescent="0.35">
      <c r="A2237" s="38">
        <v>44259</v>
      </c>
      <c r="B2237" s="31">
        <v>15080.75</v>
      </c>
      <c r="C2237" s="31">
        <v>5513.8813479999999</v>
      </c>
      <c r="D2237" s="39">
        <f t="shared" si="68"/>
        <v>-1.0812930499806934</v>
      </c>
      <c r="E2237" s="39">
        <f t="shared" si="69"/>
        <v>4.2623703778853987E-2</v>
      </c>
    </row>
    <row r="2238" spans="1:5" x14ac:dyDescent="0.35">
      <c r="A2238" s="38">
        <v>44260</v>
      </c>
      <c r="B2238" s="31">
        <v>14938.099609000001</v>
      </c>
      <c r="C2238" s="31">
        <v>5457.1796880000002</v>
      </c>
      <c r="D2238" s="39">
        <f t="shared" si="68"/>
        <v>-0.94591045538185581</v>
      </c>
      <c r="E2238" s="39">
        <f t="shared" si="69"/>
        <v>-1.0283438547433851E-2</v>
      </c>
    </row>
    <row r="2239" spans="1:5" x14ac:dyDescent="0.35">
      <c r="A2239" s="38">
        <v>44263</v>
      </c>
      <c r="B2239" s="31">
        <v>14956.200194999999</v>
      </c>
      <c r="C2239" s="31">
        <v>5416.3940430000002</v>
      </c>
      <c r="D2239" s="39">
        <f t="shared" si="68"/>
        <v>0.12117060719754005</v>
      </c>
      <c r="E2239" s="39">
        <f t="shared" si="69"/>
        <v>-7.4737588519734905E-3</v>
      </c>
    </row>
    <row r="2240" spans="1:5" x14ac:dyDescent="0.35">
      <c r="A2240" s="38">
        <v>44264</v>
      </c>
      <c r="B2240" s="31">
        <v>15098.400390999999</v>
      </c>
      <c r="C2240" s="31">
        <v>5292.794922</v>
      </c>
      <c r="D2240" s="39">
        <f t="shared" si="68"/>
        <v>0.95077756479576059</v>
      </c>
      <c r="E2240" s="39">
        <f t="shared" si="69"/>
        <v>-2.2819447776281403E-2</v>
      </c>
    </row>
    <row r="2241" spans="1:5" x14ac:dyDescent="0.35">
      <c r="A2241" s="38">
        <v>44265</v>
      </c>
      <c r="B2241" s="31">
        <v>15174.799805000001</v>
      </c>
      <c r="C2241" s="31">
        <v>5386.7001950000003</v>
      </c>
      <c r="D2241" s="39">
        <f t="shared" si="68"/>
        <v>0.50600998795569252</v>
      </c>
      <c r="E2241" s="39">
        <f t="shared" si="69"/>
        <v>1.7742095506038634E-2</v>
      </c>
    </row>
    <row r="2242" spans="1:5" x14ac:dyDescent="0.35">
      <c r="A2242" s="38">
        <v>44267</v>
      </c>
      <c r="B2242" s="31">
        <v>15030.950194999999</v>
      </c>
      <c r="C2242" s="31">
        <v>5516.0195309999999</v>
      </c>
      <c r="D2242" s="39">
        <f t="shared" si="68"/>
        <v>-0.9479506276755203</v>
      </c>
      <c r="E2242" s="39">
        <f t="shared" si="69"/>
        <v>2.4007153047061226E-2</v>
      </c>
    </row>
    <row r="2243" spans="1:5" x14ac:dyDescent="0.35">
      <c r="A2243" s="38">
        <v>44270</v>
      </c>
      <c r="B2243" s="31">
        <v>14929.5</v>
      </c>
      <c r="C2243" s="31">
        <v>5528.7529299999997</v>
      </c>
      <c r="D2243" s="39">
        <f t="shared" si="68"/>
        <v>-0.67494199424429302</v>
      </c>
      <c r="E2243" s="39">
        <f t="shared" si="69"/>
        <v>2.3084397958415669E-3</v>
      </c>
    </row>
    <row r="2244" spans="1:5" x14ac:dyDescent="0.35">
      <c r="A2244" s="38">
        <v>44271</v>
      </c>
      <c r="B2244" s="31">
        <v>14910.450194999999</v>
      </c>
      <c r="C2244" s="31">
        <v>5410.5747069999998</v>
      </c>
      <c r="D2244" s="39">
        <f t="shared" ref="D2244:D2307" si="70">((B2244-B2243)/B2243)*100</f>
        <v>-0.12759841253893675</v>
      </c>
      <c r="E2244" s="39">
        <f t="shared" ref="E2244:E2307" si="71">((C2244-C2243)/C2243)</f>
        <v>-2.1375204227113094E-2</v>
      </c>
    </row>
    <row r="2245" spans="1:5" x14ac:dyDescent="0.35">
      <c r="A2245" s="38">
        <v>44272</v>
      </c>
      <c r="B2245" s="31">
        <v>14721.299805000001</v>
      </c>
      <c r="C2245" s="31">
        <v>5427.3867190000001</v>
      </c>
      <c r="D2245" s="39">
        <f t="shared" si="70"/>
        <v>-1.2685759821217719</v>
      </c>
      <c r="E2245" s="39">
        <f t="shared" si="71"/>
        <v>3.1072506915484537E-3</v>
      </c>
    </row>
    <row r="2246" spans="1:5" x14ac:dyDescent="0.35">
      <c r="A2246" s="38">
        <v>44273</v>
      </c>
      <c r="B2246" s="31">
        <v>14557.849609000001</v>
      </c>
      <c r="C2246" s="31">
        <v>5331.7392579999996</v>
      </c>
      <c r="D2246" s="39">
        <f t="shared" si="70"/>
        <v>-1.1102973118208279</v>
      </c>
      <c r="E2246" s="39">
        <f t="shared" si="71"/>
        <v>-1.7623115129268618E-2</v>
      </c>
    </row>
    <row r="2247" spans="1:5" x14ac:dyDescent="0.35">
      <c r="A2247" s="38">
        <v>44274</v>
      </c>
      <c r="B2247" s="31">
        <v>14744</v>
      </c>
      <c r="C2247" s="31">
        <v>5343.7270509999998</v>
      </c>
      <c r="D2247" s="39">
        <f t="shared" si="70"/>
        <v>1.2786942852117165</v>
      </c>
      <c r="E2247" s="39">
        <f t="shared" si="71"/>
        <v>2.2483832047887889E-3</v>
      </c>
    </row>
    <row r="2248" spans="1:5" x14ac:dyDescent="0.35">
      <c r="A2248" s="38">
        <v>44277</v>
      </c>
      <c r="B2248" s="31">
        <v>14736.400390999999</v>
      </c>
      <c r="C2248" s="31">
        <v>5424.7006840000004</v>
      </c>
      <c r="D2248" s="39">
        <f t="shared" si="70"/>
        <v>-5.1543739826375355E-2</v>
      </c>
      <c r="E2248" s="39">
        <f t="shared" si="71"/>
        <v>1.5153025636825425E-2</v>
      </c>
    </row>
    <row r="2249" spans="1:5" x14ac:dyDescent="0.35">
      <c r="A2249" s="38">
        <v>44278</v>
      </c>
      <c r="B2249" s="31">
        <v>14814.75</v>
      </c>
      <c r="C2249" s="31">
        <v>5361.1352539999998</v>
      </c>
      <c r="D2249" s="39">
        <f t="shared" si="70"/>
        <v>0.53167399718489905</v>
      </c>
      <c r="E2249" s="39">
        <f t="shared" si="71"/>
        <v>-1.1717776464143908E-2</v>
      </c>
    </row>
    <row r="2250" spans="1:5" x14ac:dyDescent="0.35">
      <c r="A2250" s="38">
        <v>44279</v>
      </c>
      <c r="B2250" s="31">
        <v>14549.400390999999</v>
      </c>
      <c r="C2250" s="31">
        <v>5350.6401370000003</v>
      </c>
      <c r="D2250" s="39">
        <f t="shared" si="70"/>
        <v>-1.7911176968899292</v>
      </c>
      <c r="E2250" s="39">
        <f t="shared" si="71"/>
        <v>-1.9576295882796396E-3</v>
      </c>
    </row>
    <row r="2251" spans="1:5" x14ac:dyDescent="0.35">
      <c r="A2251" s="38">
        <v>44280</v>
      </c>
      <c r="B2251" s="31">
        <v>14324.900390999999</v>
      </c>
      <c r="C2251" s="31">
        <v>5242.7080079999996</v>
      </c>
      <c r="D2251" s="39">
        <f t="shared" si="70"/>
        <v>-1.5430189146411266</v>
      </c>
      <c r="E2251" s="39">
        <f t="shared" si="71"/>
        <v>-2.017181612600771E-2</v>
      </c>
    </row>
    <row r="2252" spans="1:5" x14ac:dyDescent="0.35">
      <c r="A2252" s="38">
        <v>44281</v>
      </c>
      <c r="B2252" s="31">
        <v>14507.299805000001</v>
      </c>
      <c r="C2252" s="31">
        <v>5095.3837890000004</v>
      </c>
      <c r="D2252" s="39">
        <f t="shared" si="70"/>
        <v>1.2733031924926936</v>
      </c>
      <c r="E2252" s="39">
        <f t="shared" si="71"/>
        <v>-2.8100786611650486E-2</v>
      </c>
    </row>
    <row r="2253" spans="1:5" x14ac:dyDescent="0.35">
      <c r="A2253" s="38">
        <v>44285</v>
      </c>
      <c r="B2253" s="31">
        <v>14845.099609000001</v>
      </c>
      <c r="C2253" s="31">
        <v>5155.9145509999998</v>
      </c>
      <c r="D2253" s="39">
        <f t="shared" si="70"/>
        <v>2.3284815819659017</v>
      </c>
      <c r="E2253" s="39">
        <f t="shared" si="71"/>
        <v>1.1879529493082392E-2</v>
      </c>
    </row>
    <row r="2254" spans="1:5" x14ac:dyDescent="0.35">
      <c r="A2254" s="38">
        <v>44286</v>
      </c>
      <c r="B2254" s="31">
        <v>14690.700194999999</v>
      </c>
      <c r="C2254" s="31">
        <v>5166.3603519999997</v>
      </c>
      <c r="D2254" s="39">
        <f t="shared" si="70"/>
        <v>-1.0400699090385022</v>
      </c>
      <c r="E2254" s="39">
        <f t="shared" si="71"/>
        <v>2.0259841191460131E-3</v>
      </c>
    </row>
    <row r="2255" spans="1:5" x14ac:dyDescent="0.35">
      <c r="A2255" s="38">
        <v>44287</v>
      </c>
      <c r="B2255" s="31">
        <v>14867.349609000001</v>
      </c>
      <c r="C2255" s="31">
        <v>5122.8891599999997</v>
      </c>
      <c r="D2255" s="39">
        <f t="shared" si="70"/>
        <v>1.2024574162920036</v>
      </c>
      <c r="E2255" s="39">
        <f t="shared" si="71"/>
        <v>-8.4142779516282514E-3</v>
      </c>
    </row>
    <row r="2256" spans="1:5" x14ac:dyDescent="0.35">
      <c r="A2256" s="38">
        <v>44291</v>
      </c>
      <c r="B2256" s="31">
        <v>14637.799805000001</v>
      </c>
      <c r="C2256" s="31">
        <v>5244.5483400000003</v>
      </c>
      <c r="D2256" s="39">
        <f t="shared" si="70"/>
        <v>-1.5439860502173264</v>
      </c>
      <c r="E2256" s="39">
        <f t="shared" si="71"/>
        <v>2.3748157768067067E-2</v>
      </c>
    </row>
    <row r="2257" spans="1:5" x14ac:dyDescent="0.35">
      <c r="A2257" s="38">
        <v>44292</v>
      </c>
      <c r="B2257" s="31">
        <v>14683.5</v>
      </c>
      <c r="C2257" s="31">
        <v>4936.5195309999999</v>
      </c>
      <c r="D2257" s="39">
        <f t="shared" si="70"/>
        <v>0.31220672238179609</v>
      </c>
      <c r="E2257" s="39">
        <f t="shared" si="71"/>
        <v>-5.8733143262437802E-2</v>
      </c>
    </row>
    <row r="2258" spans="1:5" x14ac:dyDescent="0.35">
      <c r="A2258" s="38">
        <v>44293</v>
      </c>
      <c r="B2258" s="31">
        <v>14819.049805000001</v>
      </c>
      <c r="C2258" s="31">
        <v>4966.9594729999999</v>
      </c>
      <c r="D2258" s="39">
        <f t="shared" si="70"/>
        <v>0.92314369870943969</v>
      </c>
      <c r="E2258" s="39">
        <f t="shared" si="71"/>
        <v>6.1662760187304877E-3</v>
      </c>
    </row>
    <row r="2259" spans="1:5" x14ac:dyDescent="0.35">
      <c r="A2259" s="38">
        <v>44294</v>
      </c>
      <c r="B2259" s="31">
        <v>14873.799805000001</v>
      </c>
      <c r="C2259" s="31">
        <v>5050.5195309999999</v>
      </c>
      <c r="D2259" s="39">
        <f t="shared" si="70"/>
        <v>0.36945688637558366</v>
      </c>
      <c r="E2259" s="39">
        <f t="shared" si="71"/>
        <v>1.682318095290004E-2</v>
      </c>
    </row>
    <row r="2260" spans="1:5" x14ac:dyDescent="0.35">
      <c r="A2260" s="38">
        <v>44295</v>
      </c>
      <c r="B2260" s="31">
        <v>14834.849609000001</v>
      </c>
      <c r="C2260" s="31">
        <v>5003.1689450000003</v>
      </c>
      <c r="D2260" s="39">
        <f t="shared" si="70"/>
        <v>-0.26187118631855066</v>
      </c>
      <c r="E2260" s="39">
        <f t="shared" si="71"/>
        <v>-9.3753891474654249E-3</v>
      </c>
    </row>
    <row r="2261" spans="1:5" x14ac:dyDescent="0.35">
      <c r="A2261" s="38">
        <v>44298</v>
      </c>
      <c r="B2261" s="31">
        <v>14310.799805000001</v>
      </c>
      <c r="C2261" s="31">
        <v>4846.7919920000004</v>
      </c>
      <c r="D2261" s="39">
        <f t="shared" si="70"/>
        <v>-3.5325589258557089</v>
      </c>
      <c r="E2261" s="39">
        <f t="shared" si="71"/>
        <v>-3.1255581156474407E-2</v>
      </c>
    </row>
    <row r="2262" spans="1:5" x14ac:dyDescent="0.35">
      <c r="A2262" s="38">
        <v>44299</v>
      </c>
      <c r="B2262" s="31">
        <v>14504.799805000001</v>
      </c>
      <c r="C2262" s="31">
        <v>4487.3837890000004</v>
      </c>
      <c r="D2262" s="39">
        <f t="shared" si="70"/>
        <v>1.3556195505733999</v>
      </c>
      <c r="E2262" s="39">
        <f t="shared" si="71"/>
        <v>-7.4153832801826566E-2</v>
      </c>
    </row>
    <row r="2263" spans="1:5" x14ac:dyDescent="0.35">
      <c r="A2263" s="38">
        <v>44301</v>
      </c>
      <c r="B2263" s="31">
        <v>14581.450194999999</v>
      </c>
      <c r="C2263" s="31">
        <v>4703.9931640000004</v>
      </c>
      <c r="D2263" s="39">
        <f t="shared" si="70"/>
        <v>0.52844845175716559</v>
      </c>
      <c r="E2263" s="39">
        <f t="shared" si="71"/>
        <v>4.8270748655592645E-2</v>
      </c>
    </row>
    <row r="2264" spans="1:5" x14ac:dyDescent="0.35">
      <c r="A2264" s="38">
        <v>44302</v>
      </c>
      <c r="B2264" s="31">
        <v>14617.849609000001</v>
      </c>
      <c r="C2264" s="31">
        <v>4635.9018550000001</v>
      </c>
      <c r="D2264" s="39">
        <f t="shared" si="70"/>
        <v>0.2496282160774568</v>
      </c>
      <c r="E2264" s="39">
        <f t="shared" si="71"/>
        <v>-1.4475214275630345E-2</v>
      </c>
    </row>
    <row r="2265" spans="1:5" x14ac:dyDescent="0.35">
      <c r="A2265" s="38">
        <v>44305</v>
      </c>
      <c r="B2265" s="31">
        <v>14359.450194999999</v>
      </c>
      <c r="C2265" s="31">
        <v>4592.4306640000004</v>
      </c>
      <c r="D2265" s="39">
        <f t="shared" si="70"/>
        <v>-1.7676978550997577</v>
      </c>
      <c r="E2265" s="39">
        <f t="shared" si="71"/>
        <v>-9.3770731908645287E-3</v>
      </c>
    </row>
    <row r="2266" spans="1:5" x14ac:dyDescent="0.35">
      <c r="A2266" s="38">
        <v>44306</v>
      </c>
      <c r="B2266" s="31">
        <v>14296.400390999999</v>
      </c>
      <c r="C2266" s="31">
        <v>4456.1484380000002</v>
      </c>
      <c r="D2266" s="39">
        <f t="shared" si="70"/>
        <v>-0.43908229872167626</v>
      </c>
      <c r="E2266" s="39">
        <f t="shared" si="71"/>
        <v>-2.9675401975758658E-2</v>
      </c>
    </row>
    <row r="2267" spans="1:5" x14ac:dyDescent="0.35">
      <c r="A2267" s="38">
        <v>44308</v>
      </c>
      <c r="B2267" s="31">
        <v>14406.150390999999</v>
      </c>
      <c r="C2267" s="31">
        <v>4589.4960940000001</v>
      </c>
      <c r="D2267" s="39">
        <f t="shared" si="70"/>
        <v>0.76767575752208805</v>
      </c>
      <c r="E2267" s="39">
        <f t="shared" si="71"/>
        <v>2.9924419676613995E-2</v>
      </c>
    </row>
    <row r="2268" spans="1:5" x14ac:dyDescent="0.35">
      <c r="A2268" s="38">
        <v>44309</v>
      </c>
      <c r="B2268" s="31">
        <v>14341.349609000001</v>
      </c>
      <c r="C2268" s="31">
        <v>4664.1533200000003</v>
      </c>
      <c r="D2268" s="39">
        <f t="shared" si="70"/>
        <v>-0.4498133105738063</v>
      </c>
      <c r="E2268" s="39">
        <f t="shared" si="71"/>
        <v>1.6266976694370026E-2</v>
      </c>
    </row>
    <row r="2269" spans="1:5" x14ac:dyDescent="0.35">
      <c r="A2269" s="38">
        <v>44312</v>
      </c>
      <c r="B2269" s="31">
        <v>14485</v>
      </c>
      <c r="C2269" s="31">
        <v>4643.3627930000002</v>
      </c>
      <c r="D2269" s="39">
        <f t="shared" si="70"/>
        <v>1.0016518313579814</v>
      </c>
      <c r="E2269" s="39">
        <f t="shared" si="71"/>
        <v>-4.4575136307912168E-3</v>
      </c>
    </row>
    <row r="2270" spans="1:5" x14ac:dyDescent="0.35">
      <c r="A2270" s="38">
        <v>44313</v>
      </c>
      <c r="B2270" s="31">
        <v>14653.049805000001</v>
      </c>
      <c r="C2270" s="31">
        <v>4711.7529299999997</v>
      </c>
      <c r="D2270" s="39">
        <f t="shared" si="70"/>
        <v>1.1601643424232002</v>
      </c>
      <c r="E2270" s="39">
        <f t="shared" si="71"/>
        <v>1.4728579275153659E-2</v>
      </c>
    </row>
    <row r="2271" spans="1:5" x14ac:dyDescent="0.35">
      <c r="A2271" s="38">
        <v>44314</v>
      </c>
      <c r="B2271" s="31">
        <v>14864.549805000001</v>
      </c>
      <c r="C2271" s="31">
        <v>4839.5795900000003</v>
      </c>
      <c r="D2271" s="39">
        <f t="shared" si="70"/>
        <v>1.4433855259799275</v>
      </c>
      <c r="E2271" s="39">
        <f t="shared" si="71"/>
        <v>2.7129321485878641E-2</v>
      </c>
    </row>
    <row r="2272" spans="1:5" x14ac:dyDescent="0.35">
      <c r="A2272" s="38">
        <v>44315</v>
      </c>
      <c r="B2272" s="31">
        <v>14894.900390999999</v>
      </c>
      <c r="C2272" s="31">
        <v>5253.2529299999997</v>
      </c>
      <c r="D2272" s="39">
        <f t="shared" si="70"/>
        <v>0.2041809970577757</v>
      </c>
      <c r="E2272" s="39">
        <f t="shared" si="71"/>
        <v>8.5477123024233465E-2</v>
      </c>
    </row>
    <row r="2273" spans="1:5" x14ac:dyDescent="0.35">
      <c r="A2273" s="38">
        <v>44316</v>
      </c>
      <c r="B2273" s="31">
        <v>14631.099609000001</v>
      </c>
      <c r="C2273" s="31">
        <v>5456.1352539999998</v>
      </c>
      <c r="D2273" s="39">
        <f t="shared" si="70"/>
        <v>-1.7710812095084283</v>
      </c>
      <c r="E2273" s="39">
        <f t="shared" si="71"/>
        <v>3.8620322817770773E-2</v>
      </c>
    </row>
    <row r="2274" spans="1:5" x14ac:dyDescent="0.35">
      <c r="A2274" s="38">
        <v>44319</v>
      </c>
      <c r="B2274" s="31">
        <v>14634.150390999999</v>
      </c>
      <c r="C2274" s="31">
        <v>5423.357422</v>
      </c>
      <c r="D2274" s="39">
        <f t="shared" si="70"/>
        <v>2.0851351446762163E-2</v>
      </c>
      <c r="E2274" s="39">
        <f t="shared" si="71"/>
        <v>-6.0075182293125324E-3</v>
      </c>
    </row>
    <row r="2275" spans="1:5" x14ac:dyDescent="0.35">
      <c r="A2275" s="38">
        <v>44320</v>
      </c>
      <c r="B2275" s="31">
        <v>14496.5</v>
      </c>
      <c r="C2275" s="31">
        <v>5522.0878910000001</v>
      </c>
      <c r="D2275" s="39">
        <f t="shared" si="70"/>
        <v>-0.94061074488242369</v>
      </c>
      <c r="E2275" s="39">
        <f t="shared" si="71"/>
        <v>1.8204676792921152E-2</v>
      </c>
    </row>
    <row r="2276" spans="1:5" x14ac:dyDescent="0.35">
      <c r="A2276" s="38">
        <v>44321</v>
      </c>
      <c r="B2276" s="31">
        <v>14617.849609000001</v>
      </c>
      <c r="C2276" s="31">
        <v>5586.3500979999999</v>
      </c>
      <c r="D2276" s="39">
        <f t="shared" si="70"/>
        <v>0.83709591280654494</v>
      </c>
      <c r="E2276" s="39">
        <f t="shared" si="71"/>
        <v>1.1637302460313151E-2</v>
      </c>
    </row>
    <row r="2277" spans="1:5" x14ac:dyDescent="0.35">
      <c r="A2277" s="38">
        <v>44322</v>
      </c>
      <c r="B2277" s="31">
        <v>14724.799805000001</v>
      </c>
      <c r="C2277" s="31">
        <v>5486.2763670000004</v>
      </c>
      <c r="D2277" s="39">
        <f t="shared" si="70"/>
        <v>0.73164110221897527</v>
      </c>
      <c r="E2277" s="39">
        <f t="shared" si="71"/>
        <v>-1.7913974105530452E-2</v>
      </c>
    </row>
    <row r="2278" spans="1:5" x14ac:dyDescent="0.35">
      <c r="A2278" s="38">
        <v>44323</v>
      </c>
      <c r="B2278" s="31">
        <v>14823.150390999999</v>
      </c>
      <c r="C2278" s="31">
        <v>5499.8549800000001</v>
      </c>
      <c r="D2278" s="39">
        <f t="shared" si="70"/>
        <v>0.66792477522582294</v>
      </c>
      <c r="E2278" s="39">
        <f t="shared" si="71"/>
        <v>2.475014398048766E-3</v>
      </c>
    </row>
    <row r="2279" spans="1:5" x14ac:dyDescent="0.35">
      <c r="A2279" s="38">
        <v>44326</v>
      </c>
      <c r="B2279" s="31">
        <v>14942.349609000001</v>
      </c>
      <c r="C2279" s="31">
        <v>5465.0380859999996</v>
      </c>
      <c r="D2279" s="39">
        <f t="shared" si="70"/>
        <v>0.80414226973217762</v>
      </c>
      <c r="E2279" s="39">
        <f t="shared" si="71"/>
        <v>-6.3305112819539294E-3</v>
      </c>
    </row>
    <row r="2280" spans="1:5" x14ac:dyDescent="0.35">
      <c r="A2280" s="38">
        <v>44327</v>
      </c>
      <c r="B2280" s="31">
        <v>14850.75</v>
      </c>
      <c r="C2280" s="31">
        <v>5468.7192379999997</v>
      </c>
      <c r="D2280" s="39">
        <f t="shared" si="70"/>
        <v>-0.61302011662763511</v>
      </c>
      <c r="E2280" s="39">
        <f t="shared" si="71"/>
        <v>6.7358213100660014E-4</v>
      </c>
    </row>
    <row r="2281" spans="1:5" x14ac:dyDescent="0.35">
      <c r="A2281" s="38">
        <v>44328</v>
      </c>
      <c r="B2281" s="31">
        <v>14696.5</v>
      </c>
      <c r="C2281" s="31">
        <v>5396.3002930000002</v>
      </c>
      <c r="D2281" s="39">
        <f t="shared" si="70"/>
        <v>-1.0386680807366631</v>
      </c>
      <c r="E2281" s="39">
        <f t="shared" si="71"/>
        <v>-1.3242395860586223E-2</v>
      </c>
    </row>
    <row r="2282" spans="1:5" x14ac:dyDescent="0.35">
      <c r="A2282" s="38">
        <v>44330</v>
      </c>
      <c r="B2282" s="31">
        <v>14677.799805000001</v>
      </c>
      <c r="C2282" s="31">
        <v>5330.3471680000002</v>
      </c>
      <c r="D2282" s="39">
        <f t="shared" si="70"/>
        <v>-0.12724250671928308</v>
      </c>
      <c r="E2282" s="39">
        <f t="shared" si="71"/>
        <v>-1.2221915278798217E-2</v>
      </c>
    </row>
    <row r="2283" spans="1:5" x14ac:dyDescent="0.35">
      <c r="A2283" s="38">
        <v>44333</v>
      </c>
      <c r="B2283" s="31">
        <v>14923.150390999999</v>
      </c>
      <c r="C2283" s="31">
        <v>5302.4443359999996</v>
      </c>
      <c r="D2283" s="39">
        <f t="shared" si="70"/>
        <v>1.6715760485874718</v>
      </c>
      <c r="E2283" s="39">
        <f t="shared" si="71"/>
        <v>-5.2347119466273143E-3</v>
      </c>
    </row>
    <row r="2284" spans="1:5" x14ac:dyDescent="0.35">
      <c r="A2284" s="38">
        <v>44334</v>
      </c>
      <c r="B2284" s="31">
        <v>15108.099609000001</v>
      </c>
      <c r="C2284" s="31">
        <v>5401.671875</v>
      </c>
      <c r="D2284" s="39">
        <f t="shared" si="70"/>
        <v>1.2393443284706329</v>
      </c>
      <c r="E2284" s="39">
        <f t="shared" si="71"/>
        <v>1.871354656687535E-2</v>
      </c>
    </row>
    <row r="2285" spans="1:5" x14ac:dyDescent="0.35">
      <c r="A2285" s="38">
        <v>44335</v>
      </c>
      <c r="B2285" s="31">
        <v>15030.150390999999</v>
      </c>
      <c r="C2285" s="31">
        <v>5658.9677730000003</v>
      </c>
      <c r="D2285" s="39">
        <f t="shared" si="70"/>
        <v>-0.51594323586248181</v>
      </c>
      <c r="E2285" s="39">
        <f t="shared" si="71"/>
        <v>4.7632641144090285E-2</v>
      </c>
    </row>
    <row r="2286" spans="1:5" x14ac:dyDescent="0.35">
      <c r="A2286" s="38">
        <v>44336</v>
      </c>
      <c r="B2286" s="31">
        <v>14906.049805000001</v>
      </c>
      <c r="C2286" s="31">
        <v>5601.7192379999997</v>
      </c>
      <c r="D2286" s="39">
        <f t="shared" si="70"/>
        <v>-0.8256776064882867</v>
      </c>
      <c r="E2286" s="39">
        <f t="shared" si="71"/>
        <v>-1.0116427111167545E-2</v>
      </c>
    </row>
    <row r="2287" spans="1:5" x14ac:dyDescent="0.35">
      <c r="A2287" s="38">
        <v>44337</v>
      </c>
      <c r="B2287" s="31">
        <v>15175.299805000001</v>
      </c>
      <c r="C2287" s="31">
        <v>5559.4912109999996</v>
      </c>
      <c r="D2287" s="39">
        <f t="shared" si="70"/>
        <v>1.8063135674595985</v>
      </c>
      <c r="E2287" s="39">
        <f t="shared" si="71"/>
        <v>-7.5384047657263385E-3</v>
      </c>
    </row>
    <row r="2288" spans="1:5" x14ac:dyDescent="0.35">
      <c r="A2288" s="38">
        <v>44340</v>
      </c>
      <c r="B2288" s="31">
        <v>15197.700194999999</v>
      </c>
      <c r="C2288" s="31">
        <v>5602.2661129999997</v>
      </c>
      <c r="D2288" s="39">
        <f t="shared" si="70"/>
        <v>0.14761085637740307</v>
      </c>
      <c r="E2288" s="39">
        <f t="shared" si="71"/>
        <v>7.6940317695557764E-3</v>
      </c>
    </row>
    <row r="2289" spans="1:5" x14ac:dyDescent="0.35">
      <c r="A2289" s="38">
        <v>44341</v>
      </c>
      <c r="B2289" s="31">
        <v>15208.450194999999</v>
      </c>
      <c r="C2289" s="31">
        <v>5573.5668949999999</v>
      </c>
      <c r="D2289" s="39">
        <f t="shared" si="70"/>
        <v>7.0734386532619709E-2</v>
      </c>
      <c r="E2289" s="39">
        <f t="shared" si="71"/>
        <v>-5.1227873544606372E-3</v>
      </c>
    </row>
    <row r="2290" spans="1:5" x14ac:dyDescent="0.35">
      <c r="A2290" s="38">
        <v>44342</v>
      </c>
      <c r="B2290" s="31">
        <v>15301.450194999999</v>
      </c>
      <c r="C2290" s="31">
        <v>5589.234375</v>
      </c>
      <c r="D2290" s="39">
        <f t="shared" si="70"/>
        <v>0.61150215049903711</v>
      </c>
      <c r="E2290" s="39">
        <f t="shared" si="71"/>
        <v>2.8110329157536862E-3</v>
      </c>
    </row>
    <row r="2291" spans="1:5" x14ac:dyDescent="0.35">
      <c r="A2291" s="38">
        <v>44343</v>
      </c>
      <c r="B2291" s="31">
        <v>15337.849609000001</v>
      </c>
      <c r="C2291" s="31">
        <v>5740.9360349999997</v>
      </c>
      <c r="D2291" s="39">
        <f t="shared" si="70"/>
        <v>0.23788211925099395</v>
      </c>
      <c r="E2291" s="39">
        <f t="shared" si="71"/>
        <v>2.7141760359619866E-2</v>
      </c>
    </row>
    <row r="2292" spans="1:5" x14ac:dyDescent="0.35">
      <c r="A2292" s="38">
        <v>44344</v>
      </c>
      <c r="B2292" s="31">
        <v>15435.650390999999</v>
      </c>
      <c r="C2292" s="31">
        <v>5652.4521480000003</v>
      </c>
      <c r="D2292" s="39">
        <f t="shared" si="70"/>
        <v>0.63764337565684914</v>
      </c>
      <c r="E2292" s="39">
        <f t="shared" si="71"/>
        <v>-1.5412797923640238E-2</v>
      </c>
    </row>
    <row r="2293" spans="1:5" x14ac:dyDescent="0.35">
      <c r="A2293" s="38">
        <v>44347</v>
      </c>
      <c r="B2293" s="31">
        <v>15582.799805000001</v>
      </c>
      <c r="C2293" s="31">
        <v>5581.3759769999997</v>
      </c>
      <c r="D2293" s="39">
        <f t="shared" si="70"/>
        <v>0.95330880314443478</v>
      </c>
      <c r="E2293" s="39">
        <f t="shared" si="71"/>
        <v>-1.2574395879697876E-2</v>
      </c>
    </row>
    <row r="2294" spans="1:5" x14ac:dyDescent="0.35">
      <c r="A2294" s="38">
        <v>44348</v>
      </c>
      <c r="B2294" s="31">
        <v>15574.849609000001</v>
      </c>
      <c r="C2294" s="31">
        <v>5598.486328</v>
      </c>
      <c r="D2294" s="39">
        <f t="shared" si="70"/>
        <v>-5.1019047279609056E-2</v>
      </c>
      <c r="E2294" s="39">
        <f t="shared" si="71"/>
        <v>3.0656151942656104E-3</v>
      </c>
    </row>
    <row r="2295" spans="1:5" x14ac:dyDescent="0.35">
      <c r="A2295" s="38">
        <v>44349</v>
      </c>
      <c r="B2295" s="31">
        <v>15576.200194999999</v>
      </c>
      <c r="C2295" s="31">
        <v>5754.5146480000003</v>
      </c>
      <c r="D2295" s="39">
        <f t="shared" si="70"/>
        <v>8.6715829295598099E-3</v>
      </c>
      <c r="E2295" s="39">
        <f t="shared" si="71"/>
        <v>2.7869733149056348E-2</v>
      </c>
    </row>
    <row r="2296" spans="1:5" x14ac:dyDescent="0.35">
      <c r="A2296" s="38">
        <v>44350</v>
      </c>
      <c r="B2296" s="31">
        <v>15690.349609000001</v>
      </c>
      <c r="C2296" s="31">
        <v>5778.2397460000002</v>
      </c>
      <c r="D2296" s="39">
        <f t="shared" si="70"/>
        <v>0.73284506215221601</v>
      </c>
      <c r="E2296" s="39">
        <f t="shared" si="71"/>
        <v>4.1228669055948311E-3</v>
      </c>
    </row>
    <row r="2297" spans="1:5" x14ac:dyDescent="0.35">
      <c r="A2297" s="38">
        <v>44351</v>
      </c>
      <c r="B2297" s="31">
        <v>15670.25</v>
      </c>
      <c r="C2297" s="31">
        <v>5870.6040039999998</v>
      </c>
      <c r="D2297" s="39">
        <f t="shared" si="70"/>
        <v>-0.12810172813785886</v>
      </c>
      <c r="E2297" s="39">
        <f t="shared" si="71"/>
        <v>1.5984843492161949E-2</v>
      </c>
    </row>
    <row r="2298" spans="1:5" x14ac:dyDescent="0.35">
      <c r="A2298" s="38">
        <v>44354</v>
      </c>
      <c r="B2298" s="31">
        <v>15751.650390999999</v>
      </c>
      <c r="C2298" s="31">
        <v>5962.0727539999998</v>
      </c>
      <c r="D2298" s="39">
        <f t="shared" si="70"/>
        <v>0.5194581515929817</v>
      </c>
      <c r="E2298" s="39">
        <f t="shared" si="71"/>
        <v>1.5580807347536432E-2</v>
      </c>
    </row>
    <row r="2299" spans="1:5" x14ac:dyDescent="0.35">
      <c r="A2299" s="38">
        <v>44355</v>
      </c>
      <c r="B2299" s="31">
        <v>15740.099609000001</v>
      </c>
      <c r="C2299" s="31">
        <v>5699.7529299999997</v>
      </c>
      <c r="D2299" s="39">
        <f t="shared" si="70"/>
        <v>-7.3330614337391534E-2</v>
      </c>
      <c r="E2299" s="39">
        <f t="shared" si="71"/>
        <v>-4.399809174150178E-2</v>
      </c>
    </row>
    <row r="2300" spans="1:5" x14ac:dyDescent="0.35">
      <c r="A2300" s="38">
        <v>44356</v>
      </c>
      <c r="B2300" s="31">
        <v>15635.349609000001</v>
      </c>
      <c r="C2300" s="31">
        <v>5725.2685549999997</v>
      </c>
      <c r="D2300" s="39">
        <f t="shared" si="70"/>
        <v>-0.66549769443711271</v>
      </c>
      <c r="E2300" s="39">
        <f t="shared" si="71"/>
        <v>4.476619480416672E-3</v>
      </c>
    </row>
    <row r="2301" spans="1:5" x14ac:dyDescent="0.35">
      <c r="A2301" s="38">
        <v>44357</v>
      </c>
      <c r="B2301" s="31">
        <v>15737.75</v>
      </c>
      <c r="C2301" s="31">
        <v>5644.7924800000001</v>
      </c>
      <c r="D2301" s="39">
        <f t="shared" si="70"/>
        <v>0.65492869402201048</v>
      </c>
      <c r="E2301" s="39">
        <f t="shared" si="71"/>
        <v>-1.4056296962649569E-2</v>
      </c>
    </row>
    <row r="2302" spans="1:5" x14ac:dyDescent="0.35">
      <c r="A2302" s="38">
        <v>44358</v>
      </c>
      <c r="B2302" s="31">
        <v>15799.349609000001</v>
      </c>
      <c r="C2302" s="31">
        <v>6054.5356449999999</v>
      </c>
      <c r="D2302" s="39">
        <f t="shared" si="70"/>
        <v>0.39141306095217415</v>
      </c>
      <c r="E2302" s="39">
        <f t="shared" si="71"/>
        <v>7.2587817258429999E-2</v>
      </c>
    </row>
    <row r="2303" spans="1:5" x14ac:dyDescent="0.35">
      <c r="A2303" s="38">
        <v>44361</v>
      </c>
      <c r="B2303" s="31">
        <v>15811.849609000001</v>
      </c>
      <c r="C2303" s="31">
        <v>6087.9599609999996</v>
      </c>
      <c r="D2303" s="39">
        <f t="shared" si="70"/>
        <v>7.911718082926307E-2</v>
      </c>
      <c r="E2303" s="39">
        <f t="shared" si="71"/>
        <v>5.5205416170276151E-3</v>
      </c>
    </row>
    <row r="2304" spans="1:5" x14ac:dyDescent="0.35">
      <c r="A2304" s="38">
        <v>44362</v>
      </c>
      <c r="B2304" s="31">
        <v>15869.25</v>
      </c>
      <c r="C2304" s="31">
        <v>6161.7216799999997</v>
      </c>
      <c r="D2304" s="39">
        <f t="shared" si="70"/>
        <v>0.36302135689000797</v>
      </c>
      <c r="E2304" s="39">
        <f t="shared" si="71"/>
        <v>1.2115999361448509E-2</v>
      </c>
    </row>
    <row r="2305" spans="1:5" x14ac:dyDescent="0.35">
      <c r="A2305" s="38">
        <v>44363</v>
      </c>
      <c r="B2305" s="31">
        <v>15767.549805000001</v>
      </c>
      <c r="C2305" s="31">
        <v>6128.8945309999999</v>
      </c>
      <c r="D2305" s="39">
        <f t="shared" si="70"/>
        <v>-0.64086327331158965</v>
      </c>
      <c r="E2305" s="39">
        <f t="shared" si="71"/>
        <v>-5.3275936020530769E-3</v>
      </c>
    </row>
    <row r="2306" spans="1:5" x14ac:dyDescent="0.35">
      <c r="A2306" s="38">
        <v>44364</v>
      </c>
      <c r="B2306" s="31">
        <v>15691.400390999999</v>
      </c>
      <c r="C2306" s="31">
        <v>6049.7612300000001</v>
      </c>
      <c r="D2306" s="39">
        <f t="shared" si="70"/>
        <v>-0.48295020432314623</v>
      </c>
      <c r="E2306" s="39">
        <f t="shared" si="71"/>
        <v>-1.2911512932673739E-2</v>
      </c>
    </row>
    <row r="2307" spans="1:5" x14ac:dyDescent="0.35">
      <c r="A2307" s="38">
        <v>44365</v>
      </c>
      <c r="B2307" s="31">
        <v>15683.349609000001</v>
      </c>
      <c r="C2307" s="31">
        <v>6018.5751950000003</v>
      </c>
      <c r="D2307" s="39">
        <f t="shared" si="70"/>
        <v>-5.1306969418842073E-2</v>
      </c>
      <c r="E2307" s="39">
        <f t="shared" si="71"/>
        <v>-5.1549199735936883E-3</v>
      </c>
    </row>
    <row r="2308" spans="1:5" x14ac:dyDescent="0.35">
      <c r="A2308" s="38">
        <v>44368</v>
      </c>
      <c r="B2308" s="31">
        <v>15746.5</v>
      </c>
      <c r="C2308" s="31">
        <v>6055.1826170000004</v>
      </c>
      <c r="D2308" s="39">
        <f t="shared" ref="D2308:D2371" si="72">((B2308-B2307)/B2307)*100</f>
        <v>0.40265882336615078</v>
      </c>
      <c r="E2308" s="39">
        <f t="shared" ref="E2308:E2371" si="73">((C2308-C2307)/C2307)</f>
        <v>6.0824066849596023E-3</v>
      </c>
    </row>
    <row r="2309" spans="1:5" x14ac:dyDescent="0.35">
      <c r="A2309" s="38">
        <v>44369</v>
      </c>
      <c r="B2309" s="31">
        <v>15772.75</v>
      </c>
      <c r="C2309" s="31">
        <v>6083.9809569999998</v>
      </c>
      <c r="D2309" s="39">
        <f t="shared" si="72"/>
        <v>0.16670371193598579</v>
      </c>
      <c r="E2309" s="39">
        <f t="shared" si="73"/>
        <v>4.7559820770966795E-3</v>
      </c>
    </row>
    <row r="2310" spans="1:5" x14ac:dyDescent="0.35">
      <c r="A2310" s="38">
        <v>44370</v>
      </c>
      <c r="B2310" s="31">
        <v>15686.950194999999</v>
      </c>
      <c r="C2310" s="31">
        <v>5985.3002930000002</v>
      </c>
      <c r="D2310" s="39">
        <f t="shared" si="72"/>
        <v>-0.54397492510818057</v>
      </c>
      <c r="E2310" s="39">
        <f t="shared" si="73"/>
        <v>-1.6219752280200887E-2</v>
      </c>
    </row>
    <row r="2311" spans="1:5" x14ac:dyDescent="0.35">
      <c r="A2311" s="38">
        <v>44371</v>
      </c>
      <c r="B2311" s="31">
        <v>15790.450194999999</v>
      </c>
      <c r="C2311" s="31">
        <v>5984.1069340000004</v>
      </c>
      <c r="D2311" s="39">
        <f t="shared" si="72"/>
        <v>0.65978407984612086</v>
      </c>
      <c r="E2311" s="39">
        <f t="shared" si="73"/>
        <v>-1.9938164195296008E-4</v>
      </c>
    </row>
    <row r="2312" spans="1:5" x14ac:dyDescent="0.35">
      <c r="A2312" s="38">
        <v>44372</v>
      </c>
      <c r="B2312" s="31">
        <v>15860.349609000001</v>
      </c>
      <c r="C2312" s="31">
        <v>6011.9599609999996</v>
      </c>
      <c r="D2312" s="39">
        <f t="shared" si="72"/>
        <v>0.4426689115053527</v>
      </c>
      <c r="E2312" s="39">
        <f t="shared" si="73"/>
        <v>4.6545002131807159E-3</v>
      </c>
    </row>
    <row r="2313" spans="1:5" x14ac:dyDescent="0.35">
      <c r="A2313" s="38">
        <v>44375</v>
      </c>
      <c r="B2313" s="31">
        <v>15814.700194999999</v>
      </c>
      <c r="C2313" s="31">
        <v>6043.9912109999996</v>
      </c>
      <c r="D2313" s="39">
        <f t="shared" si="72"/>
        <v>-0.28782098204252354</v>
      </c>
      <c r="E2313" s="39">
        <f t="shared" si="73"/>
        <v>5.3279213780179739E-3</v>
      </c>
    </row>
    <row r="2314" spans="1:5" x14ac:dyDescent="0.35">
      <c r="A2314" s="38">
        <v>44376</v>
      </c>
      <c r="B2314" s="31">
        <v>15748.450194999999</v>
      </c>
      <c r="C2314" s="31">
        <v>6005.4438479999999</v>
      </c>
      <c r="D2314" s="39">
        <f t="shared" si="72"/>
        <v>-0.4189140431567947</v>
      </c>
      <c r="E2314" s="39">
        <f t="shared" si="73"/>
        <v>-6.3777993141095057E-3</v>
      </c>
    </row>
    <row r="2315" spans="1:5" x14ac:dyDescent="0.35">
      <c r="A2315" s="38">
        <v>44377</v>
      </c>
      <c r="B2315" s="31">
        <v>15721.5</v>
      </c>
      <c r="C2315" s="31">
        <v>6020.7138670000004</v>
      </c>
      <c r="D2315" s="39">
        <f t="shared" si="72"/>
        <v>-0.17112918837280827</v>
      </c>
      <c r="E2315" s="39">
        <f t="shared" si="73"/>
        <v>2.5426961581009361E-3</v>
      </c>
    </row>
    <row r="2316" spans="1:5" x14ac:dyDescent="0.35">
      <c r="A2316" s="38">
        <v>44378</v>
      </c>
      <c r="B2316" s="31">
        <v>15680</v>
      </c>
      <c r="C2316" s="31">
        <v>5984.3554690000001</v>
      </c>
      <c r="D2316" s="39">
        <f t="shared" si="72"/>
        <v>-0.26396972299080879</v>
      </c>
      <c r="E2316" s="39">
        <f t="shared" si="73"/>
        <v>-6.0388848902591941E-3</v>
      </c>
    </row>
    <row r="2317" spans="1:5" x14ac:dyDescent="0.35">
      <c r="A2317" s="38">
        <v>44379</v>
      </c>
      <c r="B2317" s="31">
        <v>15722.200194999999</v>
      </c>
      <c r="C2317" s="31">
        <v>5935.9101559999999</v>
      </c>
      <c r="D2317" s="39">
        <f t="shared" si="72"/>
        <v>0.26913389668366988</v>
      </c>
      <c r="E2317" s="39">
        <f t="shared" si="73"/>
        <v>-8.0953267650886208E-3</v>
      </c>
    </row>
    <row r="2318" spans="1:5" x14ac:dyDescent="0.35">
      <c r="A2318" s="38">
        <v>44382</v>
      </c>
      <c r="B2318" s="31">
        <v>15834.349609000001</v>
      </c>
      <c r="C2318" s="31">
        <v>5966.3500979999999</v>
      </c>
      <c r="D2318" s="39">
        <f t="shared" si="72"/>
        <v>0.71331882693916648</v>
      </c>
      <c r="E2318" s="39">
        <f t="shared" si="73"/>
        <v>5.1281001902010546E-3</v>
      </c>
    </row>
    <row r="2319" spans="1:5" x14ac:dyDescent="0.35">
      <c r="A2319" s="38">
        <v>44383</v>
      </c>
      <c r="B2319" s="31">
        <v>15818.25</v>
      </c>
      <c r="C2319" s="31">
        <v>6040.9077150000003</v>
      </c>
      <c r="D2319" s="39">
        <f t="shared" si="72"/>
        <v>-0.10167521494441434</v>
      </c>
      <c r="E2319" s="39">
        <f t="shared" si="73"/>
        <v>1.2496353009018545E-2</v>
      </c>
    </row>
    <row r="2320" spans="1:5" x14ac:dyDescent="0.35">
      <c r="A2320" s="38">
        <v>44384</v>
      </c>
      <c r="B2320" s="31">
        <v>15879.650390999999</v>
      </c>
      <c r="C2320" s="31">
        <v>6169.9287109999996</v>
      </c>
      <c r="D2320" s="39">
        <f t="shared" si="72"/>
        <v>0.38816171826845081</v>
      </c>
      <c r="E2320" s="39">
        <f t="shared" si="73"/>
        <v>2.1357882306268484E-2</v>
      </c>
    </row>
    <row r="2321" spans="1:5" x14ac:dyDescent="0.35">
      <c r="A2321" s="38">
        <v>44385</v>
      </c>
      <c r="B2321" s="31">
        <v>15727.900390999999</v>
      </c>
      <c r="C2321" s="31">
        <v>6166.1484380000002</v>
      </c>
      <c r="D2321" s="39">
        <f t="shared" si="72"/>
        <v>-0.95562557275194371</v>
      </c>
      <c r="E2321" s="39">
        <f t="shared" si="73"/>
        <v>-6.1269314072620856E-4</v>
      </c>
    </row>
    <row r="2322" spans="1:5" x14ac:dyDescent="0.35">
      <c r="A2322" s="38">
        <v>44386</v>
      </c>
      <c r="B2322" s="31">
        <v>15689.799805000001</v>
      </c>
      <c r="C2322" s="31">
        <v>6095.6049800000001</v>
      </c>
      <c r="D2322" s="39">
        <f t="shared" si="72"/>
        <v>-0.2422483933189265</v>
      </c>
      <c r="E2322" s="39">
        <f t="shared" si="73"/>
        <v>-1.144044109695176E-2</v>
      </c>
    </row>
    <row r="2323" spans="1:5" x14ac:dyDescent="0.35">
      <c r="A2323" s="38">
        <v>44389</v>
      </c>
      <c r="B2323" s="31">
        <v>15692.599609000001</v>
      </c>
      <c r="C2323" s="31">
        <v>6113.888672</v>
      </c>
      <c r="D2323" s="39">
        <f t="shared" si="72"/>
        <v>1.7844740116492661E-2</v>
      </c>
      <c r="E2323" s="39">
        <f t="shared" si="73"/>
        <v>2.9994876734942186E-3</v>
      </c>
    </row>
    <row r="2324" spans="1:5" x14ac:dyDescent="0.35">
      <c r="A2324" s="38">
        <v>44390</v>
      </c>
      <c r="B2324" s="31">
        <v>15812.349609000001</v>
      </c>
      <c r="C2324" s="31">
        <v>6127.2397460000002</v>
      </c>
      <c r="D2324" s="39">
        <f t="shared" si="72"/>
        <v>0.7630985495310868</v>
      </c>
      <c r="E2324" s="39">
        <f t="shared" si="73"/>
        <v>2.1837286735600136E-3</v>
      </c>
    </row>
    <row r="2325" spans="1:5" x14ac:dyDescent="0.35">
      <c r="A2325" s="38">
        <v>44391</v>
      </c>
      <c r="B2325" s="31">
        <v>15853.950194999999</v>
      </c>
      <c r="C2325" s="31">
        <v>6131.9726559999999</v>
      </c>
      <c r="D2325" s="39">
        <f t="shared" si="72"/>
        <v>0.26308921209483394</v>
      </c>
      <c r="E2325" s="39">
        <f t="shared" si="73"/>
        <v>7.7243754058905069E-4</v>
      </c>
    </row>
    <row r="2326" spans="1:5" x14ac:dyDescent="0.35">
      <c r="A2326" s="38">
        <v>44392</v>
      </c>
      <c r="B2326" s="31">
        <v>15924.200194999999</v>
      </c>
      <c r="C2326" s="31">
        <v>6111.6469729999999</v>
      </c>
      <c r="D2326" s="39">
        <f t="shared" si="72"/>
        <v>0.44310723280911629</v>
      </c>
      <c r="E2326" s="39">
        <f t="shared" si="73"/>
        <v>-3.3147054203041485E-3</v>
      </c>
    </row>
    <row r="2327" spans="1:5" x14ac:dyDescent="0.35">
      <c r="A2327" s="38">
        <v>44393</v>
      </c>
      <c r="B2327" s="31">
        <v>15923.400390999999</v>
      </c>
      <c r="C2327" s="31">
        <v>6107.4624020000001</v>
      </c>
      <c r="D2327" s="39">
        <f t="shared" si="72"/>
        <v>-5.0225693611372106E-3</v>
      </c>
      <c r="E2327" s="39">
        <f t="shared" si="73"/>
        <v>-6.8468794393497403E-4</v>
      </c>
    </row>
    <row r="2328" spans="1:5" x14ac:dyDescent="0.35">
      <c r="A2328" s="38">
        <v>44396</v>
      </c>
      <c r="B2328" s="31">
        <v>15752.400390999999</v>
      </c>
      <c r="C2328" s="31">
        <v>6103.2275390000004</v>
      </c>
      <c r="D2328" s="39">
        <f t="shared" si="72"/>
        <v>-1.0738912280108852</v>
      </c>
      <c r="E2328" s="39">
        <f t="shared" si="73"/>
        <v>-6.9339157922820686E-4</v>
      </c>
    </row>
    <row r="2329" spans="1:5" x14ac:dyDescent="0.35">
      <c r="A2329" s="38">
        <v>44397</v>
      </c>
      <c r="B2329" s="31">
        <v>15632.099609000001</v>
      </c>
      <c r="C2329" s="31">
        <v>5993.5766599999997</v>
      </c>
      <c r="D2329" s="39">
        <f t="shared" si="72"/>
        <v>-0.76369809688643553</v>
      </c>
      <c r="E2329" s="39">
        <f t="shared" si="73"/>
        <v>-1.7966048013010303E-2</v>
      </c>
    </row>
    <row r="2330" spans="1:5" x14ac:dyDescent="0.35">
      <c r="A2330" s="38">
        <v>44399</v>
      </c>
      <c r="B2330" s="31">
        <v>15824.049805000001</v>
      </c>
      <c r="C2330" s="31">
        <v>5920.2934569999998</v>
      </c>
      <c r="D2330" s="39">
        <f t="shared" si="72"/>
        <v>1.2279233167724102</v>
      </c>
      <c r="E2330" s="39">
        <f t="shared" si="73"/>
        <v>-1.222695681679993E-2</v>
      </c>
    </row>
    <row r="2331" spans="1:5" x14ac:dyDescent="0.35">
      <c r="A2331" s="38">
        <v>44400</v>
      </c>
      <c r="B2331" s="31">
        <v>15856.049805000001</v>
      </c>
      <c r="C2331" s="31">
        <v>6173.0727539999998</v>
      </c>
      <c r="D2331" s="39">
        <f t="shared" si="72"/>
        <v>0.20222383267454583</v>
      </c>
      <c r="E2331" s="39">
        <f t="shared" si="73"/>
        <v>4.2697089060867485E-2</v>
      </c>
    </row>
    <row r="2332" spans="1:5" x14ac:dyDescent="0.35">
      <c r="A2332" s="38">
        <v>44403</v>
      </c>
      <c r="B2332" s="31">
        <v>15824.450194999999</v>
      </c>
      <c r="C2332" s="31">
        <v>6158.4760740000002</v>
      </c>
      <c r="D2332" s="39">
        <f t="shared" si="72"/>
        <v>-0.19929055716031235</v>
      </c>
      <c r="E2332" s="39">
        <f t="shared" si="73"/>
        <v>-2.3645728119017161E-3</v>
      </c>
    </row>
    <row r="2333" spans="1:5" x14ac:dyDescent="0.35">
      <c r="A2333" s="38">
        <v>44404</v>
      </c>
      <c r="B2333" s="31">
        <v>15746.450194999999</v>
      </c>
      <c r="C2333" s="31">
        <v>6140.0932620000003</v>
      </c>
      <c r="D2333" s="39">
        <f t="shared" si="72"/>
        <v>-0.49290812027482261</v>
      </c>
      <c r="E2333" s="39">
        <f t="shared" si="73"/>
        <v>-2.9849611785631221E-3</v>
      </c>
    </row>
    <row r="2334" spans="1:5" x14ac:dyDescent="0.35">
      <c r="A2334" s="38">
        <v>44405</v>
      </c>
      <c r="B2334" s="31">
        <v>15709.400390999999</v>
      </c>
      <c r="C2334" s="31">
        <v>6208.8432620000003</v>
      </c>
      <c r="D2334" s="39">
        <f t="shared" si="72"/>
        <v>-0.23528988147287136</v>
      </c>
      <c r="E2334" s="39">
        <f t="shared" si="73"/>
        <v>1.1196898331411695E-2</v>
      </c>
    </row>
    <row r="2335" spans="1:5" x14ac:dyDescent="0.35">
      <c r="A2335" s="38">
        <v>44406</v>
      </c>
      <c r="B2335" s="31">
        <v>15778.450194999999</v>
      </c>
      <c r="C2335" s="31">
        <v>6239.2822269999997</v>
      </c>
      <c r="D2335" s="39">
        <f t="shared" si="72"/>
        <v>0.43954449107783411</v>
      </c>
      <c r="E2335" s="39">
        <f t="shared" si="73"/>
        <v>4.9025178629157947E-3</v>
      </c>
    </row>
    <row r="2336" spans="1:5" x14ac:dyDescent="0.35">
      <c r="A2336" s="38">
        <v>44407</v>
      </c>
      <c r="B2336" s="31">
        <v>15763.049805000001</v>
      </c>
      <c r="C2336" s="31">
        <v>6376.8813479999999</v>
      </c>
      <c r="D2336" s="39">
        <f t="shared" si="72"/>
        <v>-9.7603945949514589E-2</v>
      </c>
      <c r="E2336" s="39">
        <f t="shared" si="73"/>
        <v>2.2053677970288135E-2</v>
      </c>
    </row>
    <row r="2337" spans="1:5" x14ac:dyDescent="0.35">
      <c r="A2337" s="38">
        <v>44410</v>
      </c>
      <c r="B2337" s="31">
        <v>15885.150390999999</v>
      </c>
      <c r="C2337" s="31">
        <v>6205.5053710000002</v>
      </c>
      <c r="D2337" s="39">
        <f t="shared" si="72"/>
        <v>0.77460001402310263</v>
      </c>
      <c r="E2337" s="39">
        <f t="shared" si="73"/>
        <v>-2.6874575148516579E-2</v>
      </c>
    </row>
    <row r="2338" spans="1:5" x14ac:dyDescent="0.35">
      <c r="A2338" s="38">
        <v>44411</v>
      </c>
      <c r="B2338" s="31">
        <v>16130.75</v>
      </c>
      <c r="C2338" s="31">
        <v>6178.0053710000002</v>
      </c>
      <c r="D2338" s="39">
        <f t="shared" si="72"/>
        <v>1.5460955858444336</v>
      </c>
      <c r="E2338" s="39">
        <f t="shared" si="73"/>
        <v>-4.4315488192976059E-3</v>
      </c>
    </row>
    <row r="2339" spans="1:5" x14ac:dyDescent="0.35">
      <c r="A2339" s="38">
        <v>44412</v>
      </c>
      <c r="B2339" s="31">
        <v>16258.799805000001</v>
      </c>
      <c r="C2339" s="31">
        <v>6308.9282229999999</v>
      </c>
      <c r="D2339" s="39">
        <f t="shared" si="72"/>
        <v>0.79382424871751511</v>
      </c>
      <c r="E2339" s="39">
        <f t="shared" si="73"/>
        <v>2.1191767267565182E-2</v>
      </c>
    </row>
    <row r="2340" spans="1:5" x14ac:dyDescent="0.35">
      <c r="A2340" s="38">
        <v>44413</v>
      </c>
      <c r="B2340" s="31">
        <v>16294.599609000001</v>
      </c>
      <c r="C2340" s="31">
        <v>6336.0795900000003</v>
      </c>
      <c r="D2340" s="39">
        <f t="shared" si="72"/>
        <v>0.22018724893205746</v>
      </c>
      <c r="E2340" s="39">
        <f t="shared" si="73"/>
        <v>4.3036417661270311E-3</v>
      </c>
    </row>
    <row r="2341" spans="1:5" x14ac:dyDescent="0.35">
      <c r="A2341" s="38">
        <v>44414</v>
      </c>
      <c r="B2341" s="31">
        <v>16238.200194999999</v>
      </c>
      <c r="C2341" s="31">
        <v>6225.5820309999999</v>
      </c>
      <c r="D2341" s="39">
        <f t="shared" si="72"/>
        <v>-0.34612334978056314</v>
      </c>
      <c r="E2341" s="39">
        <f t="shared" si="73"/>
        <v>-1.7439420927476128E-2</v>
      </c>
    </row>
    <row r="2342" spans="1:5" x14ac:dyDescent="0.35">
      <c r="A2342" s="38">
        <v>44417</v>
      </c>
      <c r="B2342" s="31">
        <v>16258.25</v>
      </c>
      <c r="C2342" s="31">
        <v>6201.71875</v>
      </c>
      <c r="D2342" s="39">
        <f t="shared" si="72"/>
        <v>0.12347307435077821</v>
      </c>
      <c r="E2342" s="39">
        <f t="shared" si="73"/>
        <v>-3.8331004042953419E-3</v>
      </c>
    </row>
    <row r="2343" spans="1:5" x14ac:dyDescent="0.35">
      <c r="A2343" s="38">
        <v>44418</v>
      </c>
      <c r="B2343" s="31">
        <v>16280.099609000001</v>
      </c>
      <c r="C2343" s="31">
        <v>6170.6816410000001</v>
      </c>
      <c r="D2343" s="39">
        <f t="shared" si="72"/>
        <v>0.13439090307997961</v>
      </c>
      <c r="E2343" s="39">
        <f t="shared" si="73"/>
        <v>-5.0045979592350702E-3</v>
      </c>
    </row>
    <row r="2344" spans="1:5" x14ac:dyDescent="0.35">
      <c r="A2344" s="38">
        <v>44419</v>
      </c>
      <c r="B2344" s="31">
        <v>16282.25</v>
      </c>
      <c r="C2344" s="31">
        <v>6147.7158200000003</v>
      </c>
      <c r="D2344" s="39">
        <f t="shared" si="72"/>
        <v>1.3208709108944477E-2</v>
      </c>
      <c r="E2344" s="39">
        <f t="shared" si="73"/>
        <v>-3.7217640345286089E-3</v>
      </c>
    </row>
    <row r="2345" spans="1:5" x14ac:dyDescent="0.35">
      <c r="A2345" s="38">
        <v>44420</v>
      </c>
      <c r="B2345" s="31">
        <v>16364.400390999999</v>
      </c>
      <c r="C2345" s="31">
        <v>6145.423828</v>
      </c>
      <c r="D2345" s="39">
        <f t="shared" si="72"/>
        <v>0.5045395507377618</v>
      </c>
      <c r="E2345" s="39">
        <f t="shared" si="73"/>
        <v>-3.7282009564332648E-4</v>
      </c>
    </row>
    <row r="2346" spans="1:5" x14ac:dyDescent="0.35">
      <c r="A2346" s="38">
        <v>44421</v>
      </c>
      <c r="B2346" s="31">
        <v>16529.099609000001</v>
      </c>
      <c r="C2346" s="31">
        <v>6177.0087890000004</v>
      </c>
      <c r="D2346" s="39">
        <f t="shared" si="72"/>
        <v>1.0064482294785571</v>
      </c>
      <c r="E2346" s="39">
        <f t="shared" si="73"/>
        <v>5.1395903495039591E-3</v>
      </c>
    </row>
    <row r="2347" spans="1:5" x14ac:dyDescent="0.35">
      <c r="A2347" s="38">
        <v>44424</v>
      </c>
      <c r="B2347" s="31">
        <v>16563.050781000002</v>
      </c>
      <c r="C2347" s="31">
        <v>6134.2143550000001</v>
      </c>
      <c r="D2347" s="39">
        <f t="shared" si="72"/>
        <v>0.20540242846328263</v>
      </c>
      <c r="E2347" s="39">
        <f t="shared" si="73"/>
        <v>-6.9280189589836054E-3</v>
      </c>
    </row>
    <row r="2348" spans="1:5" x14ac:dyDescent="0.35">
      <c r="A2348" s="38">
        <v>44425</v>
      </c>
      <c r="B2348" s="31">
        <v>16614.599609000001</v>
      </c>
      <c r="C2348" s="31">
        <v>6354.0141599999997</v>
      </c>
      <c r="D2348" s="39">
        <f t="shared" si="72"/>
        <v>0.31122785700284356</v>
      </c>
      <c r="E2348" s="39">
        <f t="shared" si="73"/>
        <v>3.583177767839834E-2</v>
      </c>
    </row>
    <row r="2349" spans="1:5" x14ac:dyDescent="0.35">
      <c r="A2349" s="38">
        <v>44426</v>
      </c>
      <c r="B2349" s="31">
        <v>16568.849609000001</v>
      </c>
      <c r="C2349" s="31">
        <v>6386.8447269999997</v>
      </c>
      <c r="D2349" s="39">
        <f t="shared" si="72"/>
        <v>-0.27536023182416974</v>
      </c>
      <c r="E2349" s="39">
        <f t="shared" si="73"/>
        <v>5.1669017684404994E-3</v>
      </c>
    </row>
    <row r="2350" spans="1:5" x14ac:dyDescent="0.35">
      <c r="A2350" s="38">
        <v>44428</v>
      </c>
      <c r="B2350" s="31">
        <v>16450.5</v>
      </c>
      <c r="C2350" s="31">
        <v>6520.3588870000003</v>
      </c>
      <c r="D2350" s="39">
        <f t="shared" si="72"/>
        <v>-0.7142898378153828</v>
      </c>
      <c r="E2350" s="39">
        <f t="shared" si="73"/>
        <v>2.0904557055470223E-2</v>
      </c>
    </row>
    <row r="2351" spans="1:5" x14ac:dyDescent="0.35">
      <c r="A2351" s="38">
        <v>44431</v>
      </c>
      <c r="B2351" s="31">
        <v>16496.449218999998</v>
      </c>
      <c r="C2351" s="31">
        <v>6636.9340819999998</v>
      </c>
      <c r="D2351" s="39">
        <f t="shared" si="72"/>
        <v>0.27931806935958342</v>
      </c>
      <c r="E2351" s="39">
        <f t="shared" si="73"/>
        <v>1.7878647022393484E-2</v>
      </c>
    </row>
    <row r="2352" spans="1:5" x14ac:dyDescent="0.35">
      <c r="A2352" s="38">
        <v>44432</v>
      </c>
      <c r="B2352" s="31">
        <v>16624.599609000001</v>
      </c>
      <c r="C2352" s="31">
        <v>6727.7041019999997</v>
      </c>
      <c r="D2352" s="39">
        <f t="shared" si="72"/>
        <v>0.77683620455972824</v>
      </c>
      <c r="E2352" s="39">
        <f t="shared" si="73"/>
        <v>1.3676498648099717E-2</v>
      </c>
    </row>
    <row r="2353" spans="1:5" x14ac:dyDescent="0.35">
      <c r="A2353" s="38">
        <v>44433</v>
      </c>
      <c r="B2353" s="31">
        <v>16634.650390999999</v>
      </c>
      <c r="C2353" s="31">
        <v>6954.7768550000001</v>
      </c>
      <c r="D2353" s="39">
        <f t="shared" si="72"/>
        <v>6.04572876122519E-2</v>
      </c>
      <c r="E2353" s="39">
        <f t="shared" si="73"/>
        <v>3.3751893596583211E-2</v>
      </c>
    </row>
    <row r="2354" spans="1:5" x14ac:dyDescent="0.35">
      <c r="A2354" s="38">
        <v>44434</v>
      </c>
      <c r="B2354" s="31">
        <v>16636.900390999999</v>
      </c>
      <c r="C2354" s="31">
        <v>6919.7543949999999</v>
      </c>
      <c r="D2354" s="39">
        <f t="shared" si="72"/>
        <v>1.3525983096208252E-2</v>
      </c>
      <c r="E2354" s="39">
        <f t="shared" si="73"/>
        <v>-5.0357417254618926E-3</v>
      </c>
    </row>
    <row r="2355" spans="1:5" x14ac:dyDescent="0.35">
      <c r="A2355" s="38">
        <v>44435</v>
      </c>
      <c r="B2355" s="31">
        <v>16705.199218999998</v>
      </c>
      <c r="C2355" s="31">
        <v>6906.8017579999996</v>
      </c>
      <c r="D2355" s="39">
        <f t="shared" si="72"/>
        <v>0.41052615808739468</v>
      </c>
      <c r="E2355" s="39">
        <f t="shared" si="73"/>
        <v>-1.8718347878588721E-3</v>
      </c>
    </row>
    <row r="2356" spans="1:5" x14ac:dyDescent="0.35">
      <c r="A2356" s="38">
        <v>44438</v>
      </c>
      <c r="B2356" s="31">
        <v>16931.050781000002</v>
      </c>
      <c r="C2356" s="31">
        <v>6941.326172</v>
      </c>
      <c r="D2356" s="39">
        <f t="shared" si="72"/>
        <v>1.3519836491571235</v>
      </c>
      <c r="E2356" s="39">
        <f t="shared" si="73"/>
        <v>4.9986108201254724E-3</v>
      </c>
    </row>
    <row r="2357" spans="1:5" x14ac:dyDescent="0.35">
      <c r="A2357" s="38">
        <v>44439</v>
      </c>
      <c r="B2357" s="31">
        <v>17132.199218999998</v>
      </c>
      <c r="C2357" s="31">
        <v>7139.5043949999999</v>
      </c>
      <c r="D2357" s="39">
        <f t="shared" si="72"/>
        <v>1.1880446205130104</v>
      </c>
      <c r="E2357" s="39">
        <f t="shared" si="73"/>
        <v>2.8550484171081521E-2</v>
      </c>
    </row>
    <row r="2358" spans="1:5" x14ac:dyDescent="0.35">
      <c r="A2358" s="38">
        <v>44440</v>
      </c>
      <c r="B2358" s="31">
        <v>17076.25</v>
      </c>
      <c r="C2358" s="31">
        <v>7497.2016599999997</v>
      </c>
      <c r="D2358" s="39">
        <f t="shared" si="72"/>
        <v>-0.32657347889084376</v>
      </c>
      <c r="E2358" s="39">
        <f t="shared" si="73"/>
        <v>5.0101133805661002E-2</v>
      </c>
    </row>
    <row r="2359" spans="1:5" x14ac:dyDescent="0.35">
      <c r="A2359" s="38">
        <v>44441</v>
      </c>
      <c r="B2359" s="31">
        <v>17234.150390999999</v>
      </c>
      <c r="C2359" s="31">
        <v>7492.3198240000002</v>
      </c>
      <c r="D2359" s="39">
        <f t="shared" si="72"/>
        <v>0.9246783749359444</v>
      </c>
      <c r="E2359" s="39">
        <f t="shared" si="73"/>
        <v>-6.511544201946365E-4</v>
      </c>
    </row>
    <row r="2360" spans="1:5" x14ac:dyDescent="0.35">
      <c r="A2360" s="38">
        <v>44442</v>
      </c>
      <c r="B2360" s="31">
        <v>17323.599609000001</v>
      </c>
      <c r="C2360" s="31">
        <v>7471.2465819999998</v>
      </c>
      <c r="D2360" s="39">
        <f t="shared" si="72"/>
        <v>0.51902307900663125</v>
      </c>
      <c r="E2360" s="39">
        <f t="shared" si="73"/>
        <v>-2.81264581531836E-3</v>
      </c>
    </row>
    <row r="2361" spans="1:5" x14ac:dyDescent="0.35">
      <c r="A2361" s="38">
        <v>44445</v>
      </c>
      <c r="B2361" s="31">
        <v>17377.800781000002</v>
      </c>
      <c r="C2361" s="31">
        <v>7496.1059569999998</v>
      </c>
      <c r="D2361" s="39">
        <f t="shared" si="72"/>
        <v>0.31287476750410592</v>
      </c>
      <c r="E2361" s="39">
        <f t="shared" si="73"/>
        <v>3.3273396517111502E-3</v>
      </c>
    </row>
    <row r="2362" spans="1:5" x14ac:dyDescent="0.35">
      <c r="A2362" s="38">
        <v>44446</v>
      </c>
      <c r="B2362" s="31">
        <v>17362.099609000001</v>
      </c>
      <c r="C2362" s="31">
        <v>7479.1176759999998</v>
      </c>
      <c r="D2362" s="39">
        <f t="shared" si="72"/>
        <v>-9.0351893187587975E-2</v>
      </c>
      <c r="E2362" s="39">
        <f t="shared" si="73"/>
        <v>-2.2662807993176709E-3</v>
      </c>
    </row>
    <row r="2363" spans="1:5" x14ac:dyDescent="0.35">
      <c r="A2363" s="38">
        <v>44447</v>
      </c>
      <c r="B2363" s="31">
        <v>17353.5</v>
      </c>
      <c r="C2363" s="31">
        <v>7430.2456050000001</v>
      </c>
      <c r="D2363" s="39">
        <f t="shared" si="72"/>
        <v>-4.953092767387994E-2</v>
      </c>
      <c r="E2363" s="39">
        <f t="shared" si="73"/>
        <v>-6.5344701229701286E-3</v>
      </c>
    </row>
    <row r="2364" spans="1:5" x14ac:dyDescent="0.35">
      <c r="A2364" s="38">
        <v>44448</v>
      </c>
      <c r="B2364" s="31">
        <v>17369.25</v>
      </c>
      <c r="C2364" s="31">
        <v>7436.1245120000003</v>
      </c>
      <c r="D2364" s="39">
        <f t="shared" si="72"/>
        <v>9.0759789091537729E-2</v>
      </c>
      <c r="E2364" s="39">
        <f t="shared" si="73"/>
        <v>7.9121301132282747E-4</v>
      </c>
    </row>
    <row r="2365" spans="1:5" x14ac:dyDescent="0.35">
      <c r="A2365" s="38">
        <v>44452</v>
      </c>
      <c r="B2365" s="31">
        <v>17355.300781000002</v>
      </c>
      <c r="C2365" s="31">
        <v>7403.6923829999996</v>
      </c>
      <c r="D2365" s="39">
        <f t="shared" si="72"/>
        <v>-8.0309852181287417E-2</v>
      </c>
      <c r="E2365" s="39">
        <f t="shared" si="73"/>
        <v>-4.3614289873257989E-3</v>
      </c>
    </row>
    <row r="2366" spans="1:5" x14ac:dyDescent="0.35">
      <c r="A2366" s="38">
        <v>44453</v>
      </c>
      <c r="B2366" s="31">
        <v>17380</v>
      </c>
      <c r="C2366" s="31">
        <v>7418.5380859999996</v>
      </c>
      <c r="D2366" s="39">
        <f t="shared" si="72"/>
        <v>0.14231513075842592</v>
      </c>
      <c r="E2366" s="39">
        <f t="shared" si="73"/>
        <v>2.0051755572784119E-3</v>
      </c>
    </row>
    <row r="2367" spans="1:5" x14ac:dyDescent="0.35">
      <c r="A2367" s="38">
        <v>44454</v>
      </c>
      <c r="B2367" s="31">
        <v>17519.449218999998</v>
      </c>
      <c r="C2367" s="31">
        <v>7390.6396480000003</v>
      </c>
      <c r="D2367" s="39">
        <f t="shared" si="72"/>
        <v>0.80235453970079562</v>
      </c>
      <c r="E2367" s="39">
        <f t="shared" si="73"/>
        <v>-3.7606382385025694E-3</v>
      </c>
    </row>
    <row r="2368" spans="1:5" x14ac:dyDescent="0.35">
      <c r="A2368" s="38">
        <v>44455</v>
      </c>
      <c r="B2368" s="31">
        <v>17629.5</v>
      </c>
      <c r="C2368" s="31">
        <v>7387.251953</v>
      </c>
      <c r="D2368" s="39">
        <f t="shared" si="72"/>
        <v>0.62816347491478608</v>
      </c>
      <c r="E2368" s="39">
        <f t="shared" si="73"/>
        <v>-4.5837642766375459E-4</v>
      </c>
    </row>
    <row r="2369" spans="1:5" x14ac:dyDescent="0.35">
      <c r="A2369" s="38">
        <v>44456</v>
      </c>
      <c r="B2369" s="31">
        <v>17585.150390999999</v>
      </c>
      <c r="C2369" s="31">
        <v>7384.6118159999996</v>
      </c>
      <c r="D2369" s="39">
        <f t="shared" si="72"/>
        <v>-0.2515647579341489</v>
      </c>
      <c r="E2369" s="39">
        <f t="shared" si="73"/>
        <v>-3.5739095089726156E-4</v>
      </c>
    </row>
    <row r="2370" spans="1:5" x14ac:dyDescent="0.35">
      <c r="A2370" s="38">
        <v>44459</v>
      </c>
      <c r="B2370" s="31">
        <v>17396.900390999999</v>
      </c>
      <c r="C2370" s="31">
        <v>7401.8491210000002</v>
      </c>
      <c r="D2370" s="39">
        <f t="shared" si="72"/>
        <v>-1.0705054879504783</v>
      </c>
      <c r="E2370" s="39">
        <f t="shared" si="73"/>
        <v>2.3342195134283227E-3</v>
      </c>
    </row>
    <row r="2371" spans="1:5" x14ac:dyDescent="0.35">
      <c r="A2371" s="38">
        <v>44460</v>
      </c>
      <c r="B2371" s="31">
        <v>17562</v>
      </c>
      <c r="C2371" s="31">
        <v>7415.4497069999998</v>
      </c>
      <c r="D2371" s="39">
        <f t="shared" si="72"/>
        <v>0.9490173840703966</v>
      </c>
      <c r="E2371" s="39">
        <f t="shared" si="73"/>
        <v>1.8374578808169639E-3</v>
      </c>
    </row>
    <row r="2372" spans="1:5" x14ac:dyDescent="0.35">
      <c r="A2372" s="38">
        <v>44461</v>
      </c>
      <c r="B2372" s="31">
        <v>17546.650390999999</v>
      </c>
      <c r="C2372" s="31">
        <v>7785.5024409999996</v>
      </c>
      <c r="D2372" s="39">
        <f t="shared" ref="D2372:D2435" si="74">((B2372-B2371)/B2371)*100</f>
        <v>-8.7402397221277656E-2</v>
      </c>
      <c r="E2372" s="39">
        <f t="shared" ref="E2372:E2435" si="75">((C2372-C2371)/C2371)</f>
        <v>4.9902938947947999E-2</v>
      </c>
    </row>
    <row r="2373" spans="1:5" x14ac:dyDescent="0.35">
      <c r="A2373" s="38">
        <v>44462</v>
      </c>
      <c r="B2373" s="31">
        <v>17822.949218999998</v>
      </c>
      <c r="C2373" s="31">
        <v>7765.3754879999997</v>
      </c>
      <c r="D2373" s="39">
        <f t="shared" si="74"/>
        <v>1.5746528359721457</v>
      </c>
      <c r="E2373" s="39">
        <f t="shared" si="75"/>
        <v>-2.5851835706848453E-3</v>
      </c>
    </row>
    <row r="2374" spans="1:5" x14ac:dyDescent="0.35">
      <c r="A2374" s="38">
        <v>44463</v>
      </c>
      <c r="B2374" s="31">
        <v>17853.199218999998</v>
      </c>
      <c r="C2374" s="31">
        <v>7870.3930659999996</v>
      </c>
      <c r="D2374" s="39">
        <f t="shared" si="74"/>
        <v>0.16972499684705522</v>
      </c>
      <c r="E2374" s="39">
        <f t="shared" si="75"/>
        <v>1.3523824850747509E-2</v>
      </c>
    </row>
    <row r="2375" spans="1:5" x14ac:dyDescent="0.35">
      <c r="A2375" s="38">
        <v>44466</v>
      </c>
      <c r="B2375" s="31">
        <v>17855.099609000001</v>
      </c>
      <c r="C2375" s="31">
        <v>7765.1264650000003</v>
      </c>
      <c r="D2375" s="39">
        <f t="shared" si="74"/>
        <v>1.0644534778842637E-2</v>
      </c>
      <c r="E2375" s="39">
        <f t="shared" si="75"/>
        <v>-1.3375011910745572E-2</v>
      </c>
    </row>
    <row r="2376" spans="1:5" x14ac:dyDescent="0.35">
      <c r="A2376" s="38">
        <v>44467</v>
      </c>
      <c r="B2376" s="31">
        <v>17748.599609000001</v>
      </c>
      <c r="C2376" s="31">
        <v>7767.1689450000003</v>
      </c>
      <c r="D2376" s="39">
        <f t="shared" si="74"/>
        <v>-0.59646824902795759</v>
      </c>
      <c r="E2376" s="39">
        <f t="shared" si="75"/>
        <v>2.6303241926660219E-4</v>
      </c>
    </row>
    <row r="2377" spans="1:5" x14ac:dyDescent="0.35">
      <c r="A2377" s="38">
        <v>44468</v>
      </c>
      <c r="B2377" s="31">
        <v>17711.300781000002</v>
      </c>
      <c r="C2377" s="31">
        <v>7515.9335940000001</v>
      </c>
      <c r="D2377" s="39">
        <f t="shared" si="74"/>
        <v>-0.21015082215886752</v>
      </c>
      <c r="E2377" s="39">
        <f t="shared" si="75"/>
        <v>-3.2345807433701988E-2</v>
      </c>
    </row>
    <row r="2378" spans="1:5" x14ac:dyDescent="0.35">
      <c r="A2378" s="38">
        <v>44469</v>
      </c>
      <c r="B2378" s="31">
        <v>17618.150390999999</v>
      </c>
      <c r="C2378" s="31">
        <v>7488.1347660000001</v>
      </c>
      <c r="D2378" s="39">
        <f t="shared" si="74"/>
        <v>-0.52593759855250521</v>
      </c>
      <c r="E2378" s="39">
        <f t="shared" si="75"/>
        <v>-3.698652689293566E-3</v>
      </c>
    </row>
    <row r="2379" spans="1:5" x14ac:dyDescent="0.35">
      <c r="A2379" s="38">
        <v>44470</v>
      </c>
      <c r="B2379" s="31">
        <v>17532.050781000002</v>
      </c>
      <c r="C2379" s="31">
        <v>7640.28125</v>
      </c>
      <c r="D2379" s="39">
        <f t="shared" si="74"/>
        <v>-0.48869834851665445</v>
      </c>
      <c r="E2379" s="39">
        <f t="shared" si="75"/>
        <v>2.0318342117829329E-2</v>
      </c>
    </row>
    <row r="2380" spans="1:5" x14ac:dyDescent="0.35">
      <c r="A2380" s="38">
        <v>44473</v>
      </c>
      <c r="B2380" s="31">
        <v>17691.25</v>
      </c>
      <c r="C2380" s="31">
        <v>7495.4580079999996</v>
      </c>
      <c r="D2380" s="39">
        <f t="shared" si="74"/>
        <v>0.90804675955266523</v>
      </c>
      <c r="E2380" s="39">
        <f t="shared" si="75"/>
        <v>-1.8955223932365105E-2</v>
      </c>
    </row>
    <row r="2381" spans="1:5" x14ac:dyDescent="0.35">
      <c r="A2381" s="38">
        <v>44474</v>
      </c>
      <c r="B2381" s="31">
        <v>17822.300781000002</v>
      </c>
      <c r="C2381" s="31">
        <v>7667.1328130000002</v>
      </c>
      <c r="D2381" s="39">
        <f t="shared" si="74"/>
        <v>0.74076609058151199</v>
      </c>
      <c r="E2381" s="39">
        <f t="shared" si="75"/>
        <v>2.2903844543825051E-2</v>
      </c>
    </row>
    <row r="2382" spans="1:5" x14ac:dyDescent="0.35">
      <c r="A2382" s="38">
        <v>44475</v>
      </c>
      <c r="B2382" s="31">
        <v>17646</v>
      </c>
      <c r="C2382" s="31">
        <v>7696.1777339999999</v>
      </c>
      <c r="D2382" s="39">
        <f t="shared" si="74"/>
        <v>-0.98921448564010583</v>
      </c>
      <c r="E2382" s="39">
        <f t="shared" si="75"/>
        <v>3.7882376252505517E-3</v>
      </c>
    </row>
    <row r="2383" spans="1:5" x14ac:dyDescent="0.35">
      <c r="A2383" s="38">
        <v>44476</v>
      </c>
      <c r="B2383" s="31">
        <v>17790.349609000001</v>
      </c>
      <c r="C2383" s="31">
        <v>7707.0874020000001</v>
      </c>
      <c r="D2383" s="39">
        <f t="shared" si="74"/>
        <v>0.81803019947863986</v>
      </c>
      <c r="E2383" s="39">
        <f t="shared" si="75"/>
        <v>1.4175436660985301E-3</v>
      </c>
    </row>
    <row r="2384" spans="1:5" x14ac:dyDescent="0.35">
      <c r="A2384" s="38">
        <v>44477</v>
      </c>
      <c r="B2384" s="31">
        <v>17895.199218999998</v>
      </c>
      <c r="C2384" s="31">
        <v>7719.7915039999998</v>
      </c>
      <c r="D2384" s="39">
        <f t="shared" si="74"/>
        <v>0.58936227957518539</v>
      </c>
      <c r="E2384" s="39">
        <f t="shared" si="75"/>
        <v>1.6483661514858337E-3</v>
      </c>
    </row>
    <row r="2385" spans="1:5" x14ac:dyDescent="0.35">
      <c r="A2385" s="38">
        <v>44480</v>
      </c>
      <c r="B2385" s="31">
        <v>17945.949218999998</v>
      </c>
      <c r="C2385" s="31">
        <v>7704.1484380000002</v>
      </c>
      <c r="D2385" s="39">
        <f t="shared" si="74"/>
        <v>0.28359561343199152</v>
      </c>
      <c r="E2385" s="39">
        <f t="shared" si="75"/>
        <v>-2.0263586123918246E-3</v>
      </c>
    </row>
    <row r="2386" spans="1:5" x14ac:dyDescent="0.35">
      <c r="A2386" s="38">
        <v>44481</v>
      </c>
      <c r="B2386" s="31">
        <v>17991.949218999998</v>
      </c>
      <c r="C2386" s="31">
        <v>7788.7402339999999</v>
      </c>
      <c r="D2386" s="39">
        <f t="shared" si="74"/>
        <v>0.25632525445518484</v>
      </c>
      <c r="E2386" s="39">
        <f t="shared" si="75"/>
        <v>1.0980031950417581E-2</v>
      </c>
    </row>
    <row r="2387" spans="1:5" x14ac:dyDescent="0.35">
      <c r="A2387" s="38">
        <v>44482</v>
      </c>
      <c r="B2387" s="31">
        <v>18161.75</v>
      </c>
      <c r="C2387" s="31">
        <v>7827.25</v>
      </c>
      <c r="D2387" s="39">
        <f t="shared" si="74"/>
        <v>0.94375978351854939</v>
      </c>
      <c r="E2387" s="39">
        <f t="shared" si="75"/>
        <v>4.9442868606523012E-3</v>
      </c>
    </row>
    <row r="2388" spans="1:5" x14ac:dyDescent="0.35">
      <c r="A2388" s="38">
        <v>44483</v>
      </c>
      <c r="B2388" s="31">
        <v>18338.550781000002</v>
      </c>
      <c r="C2388" s="31">
        <v>7900.533203</v>
      </c>
      <c r="D2388" s="39">
        <f t="shared" si="74"/>
        <v>0.97347877269537209</v>
      </c>
      <c r="E2388" s="39">
        <f t="shared" si="75"/>
        <v>9.3625734453352018E-3</v>
      </c>
    </row>
    <row r="2389" spans="1:5" x14ac:dyDescent="0.35">
      <c r="A2389" s="38">
        <v>44487</v>
      </c>
      <c r="B2389" s="31">
        <v>18477.050781000002</v>
      </c>
      <c r="C2389" s="31">
        <v>7834.3740230000003</v>
      </c>
      <c r="D2389" s="39">
        <f t="shared" si="74"/>
        <v>0.75523961328228573</v>
      </c>
      <c r="E2389" s="39">
        <f t="shared" si="75"/>
        <v>-8.374014550673315E-3</v>
      </c>
    </row>
    <row r="2390" spans="1:5" x14ac:dyDescent="0.35">
      <c r="A2390" s="38">
        <v>44488</v>
      </c>
      <c r="B2390" s="31">
        <v>18418.75</v>
      </c>
      <c r="C2390" s="31">
        <v>7837.0146480000003</v>
      </c>
      <c r="D2390" s="39">
        <f t="shared" si="74"/>
        <v>-0.31553077215089204</v>
      </c>
      <c r="E2390" s="39">
        <f t="shared" si="75"/>
        <v>3.3705628455415906E-4</v>
      </c>
    </row>
    <row r="2391" spans="1:5" x14ac:dyDescent="0.35">
      <c r="A2391" s="38">
        <v>44489</v>
      </c>
      <c r="B2391" s="31">
        <v>18266.599609000001</v>
      </c>
      <c r="C2391" s="31">
        <v>7711.2226559999999</v>
      </c>
      <c r="D2391" s="39">
        <f t="shared" si="74"/>
        <v>-0.82606252324397256</v>
      </c>
      <c r="E2391" s="39">
        <f t="shared" si="75"/>
        <v>-1.6051008917292556E-2</v>
      </c>
    </row>
    <row r="2392" spans="1:5" x14ac:dyDescent="0.35">
      <c r="A2392" s="38">
        <v>44490</v>
      </c>
      <c r="B2392" s="31">
        <v>18178.099609000001</v>
      </c>
      <c r="C2392" s="31">
        <v>7733.1928710000002</v>
      </c>
      <c r="D2392" s="39">
        <f t="shared" si="74"/>
        <v>-0.48449082968017654</v>
      </c>
      <c r="E2392" s="39">
        <f t="shared" si="75"/>
        <v>2.8491221146241378E-3</v>
      </c>
    </row>
    <row r="2393" spans="1:5" x14ac:dyDescent="0.35">
      <c r="A2393" s="38">
        <v>44491</v>
      </c>
      <c r="B2393" s="31">
        <v>18114.900390999999</v>
      </c>
      <c r="C2393" s="31">
        <v>7709.2294920000004</v>
      </c>
      <c r="D2393" s="39">
        <f t="shared" si="74"/>
        <v>-0.34766680433807035</v>
      </c>
      <c r="E2393" s="39">
        <f t="shared" si="75"/>
        <v>-3.0987690853882758E-3</v>
      </c>
    </row>
    <row r="2394" spans="1:5" x14ac:dyDescent="0.35">
      <c r="A2394" s="38">
        <v>44494</v>
      </c>
      <c r="B2394" s="31">
        <v>18125.400390999999</v>
      </c>
      <c r="C2394" s="31">
        <v>7682.2285160000001</v>
      </c>
      <c r="D2394" s="39">
        <f t="shared" si="74"/>
        <v>5.7963332799868449E-2</v>
      </c>
      <c r="E2394" s="39">
        <f t="shared" si="75"/>
        <v>-3.5024221328499353E-3</v>
      </c>
    </row>
    <row r="2395" spans="1:5" x14ac:dyDescent="0.35">
      <c r="A2395" s="38">
        <v>44495</v>
      </c>
      <c r="B2395" s="31">
        <v>18268.400390999999</v>
      </c>
      <c r="C2395" s="31">
        <v>7618.9086909999996</v>
      </c>
      <c r="D2395" s="39">
        <f t="shared" si="74"/>
        <v>0.78894808895369462</v>
      </c>
      <c r="E2395" s="39">
        <f t="shared" si="75"/>
        <v>-8.2423771784609703E-3</v>
      </c>
    </row>
    <row r="2396" spans="1:5" x14ac:dyDescent="0.35">
      <c r="A2396" s="38">
        <v>44496</v>
      </c>
      <c r="B2396" s="31">
        <v>18210.949218999998</v>
      </c>
      <c r="C2396" s="31">
        <v>7827.1503910000001</v>
      </c>
      <c r="D2396" s="39">
        <f t="shared" si="74"/>
        <v>-0.31448386706208009</v>
      </c>
      <c r="E2396" s="39">
        <f t="shared" si="75"/>
        <v>2.7332221509097556E-2</v>
      </c>
    </row>
    <row r="2397" spans="1:5" x14ac:dyDescent="0.35">
      <c r="A2397" s="38">
        <v>44497</v>
      </c>
      <c r="B2397" s="31">
        <v>17857.25</v>
      </c>
      <c r="C2397" s="31">
        <v>7455.0053710000002</v>
      </c>
      <c r="D2397" s="39">
        <f t="shared" si="74"/>
        <v>-1.9422338437524931</v>
      </c>
      <c r="E2397" s="39">
        <f t="shared" si="75"/>
        <v>-4.7545403040665804E-2</v>
      </c>
    </row>
    <row r="2398" spans="1:5" x14ac:dyDescent="0.35">
      <c r="A2398" s="38">
        <v>44498</v>
      </c>
      <c r="B2398" s="31">
        <v>17671.650390999999</v>
      </c>
      <c r="C2398" s="31">
        <v>7457.0981449999999</v>
      </c>
      <c r="D2398" s="39">
        <f t="shared" si="74"/>
        <v>-1.0393515742905586</v>
      </c>
      <c r="E2398" s="39">
        <f t="shared" si="75"/>
        <v>2.807206562373026E-4</v>
      </c>
    </row>
    <row r="2399" spans="1:5" x14ac:dyDescent="0.35">
      <c r="A2399" s="38">
        <v>44501</v>
      </c>
      <c r="B2399" s="31">
        <v>17929.650390999999</v>
      </c>
      <c r="C2399" s="31">
        <v>7373.3530270000001</v>
      </c>
      <c r="D2399" s="39">
        <f t="shared" si="74"/>
        <v>1.4599655057198104</v>
      </c>
      <c r="E2399" s="39">
        <f t="shared" si="75"/>
        <v>-1.1230255572826421E-2</v>
      </c>
    </row>
    <row r="2400" spans="1:5" x14ac:dyDescent="0.35">
      <c r="A2400" s="38">
        <v>44502</v>
      </c>
      <c r="B2400" s="31">
        <v>17888.949218999998</v>
      </c>
      <c r="C2400" s="31">
        <v>7387.0532229999999</v>
      </c>
      <c r="D2400" s="39">
        <f t="shared" si="74"/>
        <v>-0.2270048278266005</v>
      </c>
      <c r="E2400" s="39">
        <f t="shared" si="75"/>
        <v>1.8580686357796683E-3</v>
      </c>
    </row>
    <row r="2401" spans="1:5" x14ac:dyDescent="0.35">
      <c r="A2401" s="38">
        <v>44503</v>
      </c>
      <c r="B2401" s="31">
        <v>17829.199218999998</v>
      </c>
      <c r="C2401" s="31">
        <v>7428.3027339999999</v>
      </c>
      <c r="D2401" s="39">
        <f t="shared" si="74"/>
        <v>-0.33400508475108776</v>
      </c>
      <c r="E2401" s="39">
        <f t="shared" si="75"/>
        <v>5.5840278599276023E-3</v>
      </c>
    </row>
    <row r="2402" spans="1:5" x14ac:dyDescent="0.35">
      <c r="A2402" s="38">
        <v>44504</v>
      </c>
      <c r="B2402" s="31">
        <v>17916.800781000002</v>
      </c>
      <c r="C2402" s="31">
        <v>7488.9819340000004</v>
      </c>
      <c r="D2402" s="39">
        <f t="shared" si="74"/>
        <v>0.49133761378721563</v>
      </c>
      <c r="E2402" s="39">
        <f t="shared" si="75"/>
        <v>8.168649309655409E-3</v>
      </c>
    </row>
    <row r="2403" spans="1:5" x14ac:dyDescent="0.35">
      <c r="A2403" s="38">
        <v>44508</v>
      </c>
      <c r="B2403" s="31">
        <v>18068.550781000002</v>
      </c>
      <c r="C2403" s="31">
        <v>7497.7998049999997</v>
      </c>
      <c r="D2403" s="39">
        <f t="shared" si="74"/>
        <v>0.84697040423044934</v>
      </c>
      <c r="E2403" s="39">
        <f t="shared" si="75"/>
        <v>1.177445890203864E-3</v>
      </c>
    </row>
    <row r="2404" spans="1:5" x14ac:dyDescent="0.35">
      <c r="A2404" s="38">
        <v>44509</v>
      </c>
      <c r="B2404" s="31">
        <v>18044.25</v>
      </c>
      <c r="C2404" s="31">
        <v>7645.810547</v>
      </c>
      <c r="D2404" s="39">
        <f t="shared" si="74"/>
        <v>-0.13449214214543004</v>
      </c>
      <c r="E2404" s="39">
        <f t="shared" si="75"/>
        <v>1.9740556676546315E-2</v>
      </c>
    </row>
    <row r="2405" spans="1:5" x14ac:dyDescent="0.35">
      <c r="A2405" s="38">
        <v>44510</v>
      </c>
      <c r="B2405" s="31">
        <v>18017.199218999998</v>
      </c>
      <c r="C2405" s="31">
        <v>7550.0097660000001</v>
      </c>
      <c r="D2405" s="39">
        <f t="shared" si="74"/>
        <v>-0.14991357911801118</v>
      </c>
      <c r="E2405" s="39">
        <f t="shared" si="75"/>
        <v>-1.2529839761408871E-2</v>
      </c>
    </row>
    <row r="2406" spans="1:5" x14ac:dyDescent="0.35">
      <c r="A2406" s="38">
        <v>44511</v>
      </c>
      <c r="B2406" s="31">
        <v>17873.599609000001</v>
      </c>
      <c r="C2406" s="31">
        <v>7553.9453130000002</v>
      </c>
      <c r="D2406" s="39">
        <f t="shared" si="74"/>
        <v>-0.79701405448503249</v>
      </c>
      <c r="E2406" s="39">
        <f t="shared" si="75"/>
        <v>5.2126382905132293E-4</v>
      </c>
    </row>
    <row r="2407" spans="1:5" x14ac:dyDescent="0.35">
      <c r="A2407" s="38">
        <v>44512</v>
      </c>
      <c r="B2407" s="31">
        <v>18102.75</v>
      </c>
      <c r="C2407" s="31">
        <v>7425.6625979999999</v>
      </c>
      <c r="D2407" s="39">
        <f t="shared" si="74"/>
        <v>1.2820606705580098</v>
      </c>
      <c r="E2407" s="39">
        <f t="shared" si="75"/>
        <v>-1.6982213887520671E-2</v>
      </c>
    </row>
    <row r="2408" spans="1:5" x14ac:dyDescent="0.35">
      <c r="A2408" s="38">
        <v>44515</v>
      </c>
      <c r="B2408" s="31">
        <v>18109.449218999998</v>
      </c>
      <c r="C2408" s="31">
        <v>7551.6040039999998</v>
      </c>
      <c r="D2408" s="39">
        <f t="shared" si="74"/>
        <v>3.7006637113136211E-2</v>
      </c>
      <c r="E2408" s="39">
        <f t="shared" si="75"/>
        <v>1.6960292005984826E-2</v>
      </c>
    </row>
    <row r="2409" spans="1:5" x14ac:dyDescent="0.35">
      <c r="A2409" s="38">
        <v>44516</v>
      </c>
      <c r="B2409" s="31">
        <v>17999.199218999998</v>
      </c>
      <c r="C2409" s="31">
        <v>7506.9165039999998</v>
      </c>
      <c r="D2409" s="39">
        <f t="shared" si="74"/>
        <v>-0.60879819516724099</v>
      </c>
      <c r="E2409" s="39">
        <f t="shared" si="75"/>
        <v>-5.9176169693656517E-3</v>
      </c>
    </row>
    <row r="2410" spans="1:5" x14ac:dyDescent="0.35">
      <c r="A2410" s="38">
        <v>44517</v>
      </c>
      <c r="B2410" s="31">
        <v>17898.650390999999</v>
      </c>
      <c r="C2410" s="31">
        <v>7528.2890630000002</v>
      </c>
      <c r="D2410" s="39">
        <f t="shared" si="74"/>
        <v>-0.55862945221395988</v>
      </c>
      <c r="E2410" s="39">
        <f t="shared" si="75"/>
        <v>2.8470489832426098E-3</v>
      </c>
    </row>
    <row r="2411" spans="1:5" x14ac:dyDescent="0.35">
      <c r="A2411" s="38">
        <v>44518</v>
      </c>
      <c r="B2411" s="31">
        <v>17764.800781000002</v>
      </c>
      <c r="C2411" s="31">
        <v>7580.0502930000002</v>
      </c>
      <c r="D2411" s="39">
        <f t="shared" si="74"/>
        <v>-0.74781956782228265</v>
      </c>
      <c r="E2411" s="39">
        <f t="shared" si="75"/>
        <v>6.8755635665474005E-3</v>
      </c>
    </row>
    <row r="2412" spans="1:5" x14ac:dyDescent="0.35">
      <c r="A2412" s="38">
        <v>44522</v>
      </c>
      <c r="B2412" s="31">
        <v>17416.550781000002</v>
      </c>
      <c r="C2412" s="31">
        <v>7457.7954099999997</v>
      </c>
      <c r="D2412" s="39">
        <f t="shared" si="74"/>
        <v>-1.9603372100432674</v>
      </c>
      <c r="E2412" s="39">
        <f t="shared" si="75"/>
        <v>-1.6128505520985797E-2</v>
      </c>
    </row>
    <row r="2413" spans="1:5" x14ac:dyDescent="0.35">
      <c r="A2413" s="38">
        <v>44523</v>
      </c>
      <c r="B2413" s="31">
        <v>17503.349609000001</v>
      </c>
      <c r="C2413" s="31">
        <v>7032.6928710000002</v>
      </c>
      <c r="D2413" s="39">
        <f t="shared" si="74"/>
        <v>0.49836979256931457</v>
      </c>
      <c r="E2413" s="39">
        <f t="shared" si="75"/>
        <v>-5.7001099605117692E-2</v>
      </c>
    </row>
    <row r="2414" spans="1:5" x14ac:dyDescent="0.35">
      <c r="A2414" s="38">
        <v>44524</v>
      </c>
      <c r="B2414" s="31">
        <v>17415.050781000002</v>
      </c>
      <c r="C2414" s="31">
        <v>7088.4897460000002</v>
      </c>
      <c r="D2414" s="39">
        <f t="shared" si="74"/>
        <v>-0.50446817307812275</v>
      </c>
      <c r="E2414" s="39">
        <f t="shared" si="75"/>
        <v>7.9339274476330247E-3</v>
      </c>
    </row>
    <row r="2415" spans="1:5" x14ac:dyDescent="0.35">
      <c r="A2415" s="38">
        <v>44525</v>
      </c>
      <c r="B2415" s="31">
        <v>17536.25</v>
      </c>
      <c r="C2415" s="31">
        <v>7151.2612300000001</v>
      </c>
      <c r="D2415" s="39">
        <f t="shared" si="74"/>
        <v>0.69594525174872213</v>
      </c>
      <c r="E2415" s="39">
        <f t="shared" si="75"/>
        <v>8.855410143665865E-3</v>
      </c>
    </row>
    <row r="2416" spans="1:5" x14ac:dyDescent="0.35">
      <c r="A2416" s="38">
        <v>44526</v>
      </c>
      <c r="B2416" s="31">
        <v>17026.449218999998</v>
      </c>
      <c r="C2416" s="31">
        <v>7099.9482420000004</v>
      </c>
      <c r="D2416" s="39">
        <f t="shared" si="74"/>
        <v>-2.9071254173497851</v>
      </c>
      <c r="E2416" s="39">
        <f t="shared" si="75"/>
        <v>-7.1753759721066264E-3</v>
      </c>
    </row>
    <row r="2417" spans="1:5" x14ac:dyDescent="0.35">
      <c r="A2417" s="38">
        <v>44529</v>
      </c>
      <c r="B2417" s="31">
        <v>17053.949218999998</v>
      </c>
      <c r="C2417" s="31">
        <v>6782.3544920000004</v>
      </c>
      <c r="D2417" s="39">
        <f t="shared" si="74"/>
        <v>0.16151341742653222</v>
      </c>
      <c r="E2417" s="39">
        <f t="shared" si="75"/>
        <v>-4.4731840173321644E-2</v>
      </c>
    </row>
    <row r="2418" spans="1:5" x14ac:dyDescent="0.35">
      <c r="A2418" s="38">
        <v>44530</v>
      </c>
      <c r="B2418" s="31">
        <v>16983.199218999998</v>
      </c>
      <c r="C2418" s="31">
        <v>6880.6967770000001</v>
      </c>
      <c r="D2418" s="39">
        <f t="shared" si="74"/>
        <v>-0.41485991949112072</v>
      </c>
      <c r="E2418" s="39">
        <f t="shared" si="75"/>
        <v>1.4499726476402483E-2</v>
      </c>
    </row>
    <row r="2419" spans="1:5" x14ac:dyDescent="0.35">
      <c r="A2419" s="38">
        <v>44531</v>
      </c>
      <c r="B2419" s="31">
        <v>17166.900390999999</v>
      </c>
      <c r="C2419" s="31">
        <v>6971.8647460000002</v>
      </c>
      <c r="D2419" s="39">
        <f t="shared" si="74"/>
        <v>1.0816641177622459</v>
      </c>
      <c r="E2419" s="39">
        <f t="shared" si="75"/>
        <v>1.3249816400098586E-2</v>
      </c>
    </row>
    <row r="2420" spans="1:5" x14ac:dyDescent="0.35">
      <c r="A2420" s="38">
        <v>44532</v>
      </c>
      <c r="B2420" s="31">
        <v>17401.650390999999</v>
      </c>
      <c r="C2420" s="31">
        <v>7013.1645509999998</v>
      </c>
      <c r="D2420" s="39">
        <f t="shared" si="74"/>
        <v>1.367457110213508</v>
      </c>
      <c r="E2420" s="39">
        <f t="shared" si="75"/>
        <v>5.9237817290839984E-3</v>
      </c>
    </row>
    <row r="2421" spans="1:5" x14ac:dyDescent="0.35">
      <c r="A2421" s="38">
        <v>44533</v>
      </c>
      <c r="B2421" s="31">
        <v>17196.699218999998</v>
      </c>
      <c r="C2421" s="31">
        <v>7154.4497069999998</v>
      </c>
      <c r="D2421" s="39">
        <f t="shared" si="74"/>
        <v>-1.1777685874323744</v>
      </c>
      <c r="E2421" s="39">
        <f t="shared" si="75"/>
        <v>2.0145706688124723E-2</v>
      </c>
    </row>
    <row r="2422" spans="1:5" x14ac:dyDescent="0.35">
      <c r="A2422" s="38">
        <v>44536</v>
      </c>
      <c r="B2422" s="31">
        <v>16912.25</v>
      </c>
      <c r="C2422" s="31">
        <v>7043.6035160000001</v>
      </c>
      <c r="D2422" s="39">
        <f t="shared" si="74"/>
        <v>-1.6540919590296772</v>
      </c>
      <c r="E2422" s="39">
        <f t="shared" si="75"/>
        <v>-1.5493321714393545E-2</v>
      </c>
    </row>
    <row r="2423" spans="1:5" x14ac:dyDescent="0.35">
      <c r="A2423" s="38">
        <v>44537</v>
      </c>
      <c r="B2423" s="31">
        <v>17176.699218999998</v>
      </c>
      <c r="C2423" s="31">
        <v>6926.5297849999997</v>
      </c>
      <c r="D2423" s="39">
        <f t="shared" si="74"/>
        <v>1.5636548596431477</v>
      </c>
      <c r="E2423" s="39">
        <f t="shared" si="75"/>
        <v>-1.6621283514050709E-2</v>
      </c>
    </row>
    <row r="2424" spans="1:5" x14ac:dyDescent="0.35">
      <c r="A2424" s="38">
        <v>44538</v>
      </c>
      <c r="B2424" s="31">
        <v>17469.75</v>
      </c>
      <c r="C2424" s="31">
        <v>7077.3803710000002</v>
      </c>
      <c r="D2424" s="39">
        <f t="shared" si="74"/>
        <v>1.7060948513078913</v>
      </c>
      <c r="E2424" s="39">
        <f t="shared" si="75"/>
        <v>2.1778667050083359E-2</v>
      </c>
    </row>
    <row r="2425" spans="1:5" x14ac:dyDescent="0.35">
      <c r="A2425" s="38">
        <v>44539</v>
      </c>
      <c r="B2425" s="31">
        <v>17516.849609000001</v>
      </c>
      <c r="C2425" s="31">
        <v>7334.7934569999998</v>
      </c>
      <c r="D2425" s="39">
        <f t="shared" si="74"/>
        <v>0.26960665722177357</v>
      </c>
      <c r="E2425" s="39">
        <f t="shared" si="75"/>
        <v>3.6371238015518489E-2</v>
      </c>
    </row>
    <row r="2426" spans="1:5" x14ac:dyDescent="0.35">
      <c r="A2426" s="38">
        <v>44540</v>
      </c>
      <c r="B2426" s="31">
        <v>17511.300781000002</v>
      </c>
      <c r="C2426" s="31">
        <v>7413.3071289999998</v>
      </c>
      <c r="D2426" s="39">
        <f t="shared" si="74"/>
        <v>-3.1677088767994618E-2</v>
      </c>
      <c r="E2426" s="39">
        <f t="shared" si="75"/>
        <v>1.0704278513128423E-2</v>
      </c>
    </row>
    <row r="2427" spans="1:5" x14ac:dyDescent="0.35">
      <c r="A2427" s="38">
        <v>44543</v>
      </c>
      <c r="B2427" s="31">
        <v>17368.25</v>
      </c>
      <c r="C2427" s="31">
        <v>7425.4628910000001</v>
      </c>
      <c r="D2427" s="39">
        <f t="shared" si="74"/>
        <v>-0.81690551027033786</v>
      </c>
      <c r="E2427" s="39">
        <f t="shared" si="75"/>
        <v>1.6397218931411041E-3</v>
      </c>
    </row>
    <row r="2428" spans="1:5" x14ac:dyDescent="0.35">
      <c r="A2428" s="38">
        <v>44544</v>
      </c>
      <c r="B2428" s="31">
        <v>17324.900390999999</v>
      </c>
      <c r="C2428" s="31">
        <v>7192.5610349999997</v>
      </c>
      <c r="D2428" s="39">
        <f t="shared" si="74"/>
        <v>-0.24959111597311637</v>
      </c>
      <c r="E2428" s="39">
        <f t="shared" si="75"/>
        <v>-3.1365297950958465E-2</v>
      </c>
    </row>
    <row r="2429" spans="1:5" x14ac:dyDescent="0.35">
      <c r="A2429" s="38">
        <v>44545</v>
      </c>
      <c r="B2429" s="31">
        <v>17221.400390999999</v>
      </c>
      <c r="C2429" s="31">
        <v>7040.265625</v>
      </c>
      <c r="D2429" s="39">
        <f t="shared" si="74"/>
        <v>-0.59740603215107979</v>
      </c>
      <c r="E2429" s="39">
        <f t="shared" si="75"/>
        <v>-2.1174017051632809E-2</v>
      </c>
    </row>
    <row r="2430" spans="1:5" x14ac:dyDescent="0.35">
      <c r="A2430" s="38">
        <v>44546</v>
      </c>
      <c r="B2430" s="31">
        <v>17248.400390999999</v>
      </c>
      <c r="C2430" s="31">
        <v>6822.4086909999996</v>
      </c>
      <c r="D2430" s="39">
        <f t="shared" si="74"/>
        <v>0.15678167504955259</v>
      </c>
      <c r="E2430" s="39">
        <f t="shared" si="75"/>
        <v>-3.0944419657461485E-2</v>
      </c>
    </row>
    <row r="2431" spans="1:5" x14ac:dyDescent="0.35">
      <c r="A2431" s="38">
        <v>44547</v>
      </c>
      <c r="B2431" s="31">
        <v>16985.199218999998</v>
      </c>
      <c r="C2431" s="31">
        <v>7003.3500979999999</v>
      </c>
      <c r="D2431" s="39">
        <f t="shared" si="74"/>
        <v>-1.5259453980285387</v>
      </c>
      <c r="E2431" s="39">
        <f t="shared" si="75"/>
        <v>2.6521631170922808E-2</v>
      </c>
    </row>
    <row r="2432" spans="1:5" x14ac:dyDescent="0.35">
      <c r="A2432" s="38">
        <v>44550</v>
      </c>
      <c r="B2432" s="31">
        <v>16614.199218999998</v>
      </c>
      <c r="C2432" s="31">
        <v>6876.0634769999997</v>
      </c>
      <c r="D2432" s="39">
        <f t="shared" si="74"/>
        <v>-2.1842546279056392</v>
      </c>
      <c r="E2432" s="39">
        <f t="shared" si="75"/>
        <v>-1.8175104659747112E-2</v>
      </c>
    </row>
    <row r="2433" spans="1:5" x14ac:dyDescent="0.35">
      <c r="A2433" s="38">
        <v>44551</v>
      </c>
      <c r="B2433" s="31">
        <v>16770.849609000001</v>
      </c>
      <c r="C2433" s="31">
        <v>6610.0820309999999</v>
      </c>
      <c r="D2433" s="39">
        <f t="shared" si="74"/>
        <v>0.94287054064487885</v>
      </c>
      <c r="E2433" s="39">
        <f t="shared" si="75"/>
        <v>-3.8682226667873416E-2</v>
      </c>
    </row>
    <row r="2434" spans="1:5" x14ac:dyDescent="0.35">
      <c r="A2434" s="38">
        <v>44552</v>
      </c>
      <c r="B2434" s="31">
        <v>16955.449218999998</v>
      </c>
      <c r="C2434" s="31">
        <v>6553.6870120000003</v>
      </c>
      <c r="D2434" s="39">
        <f t="shared" si="74"/>
        <v>1.1007171032106382</v>
      </c>
      <c r="E2434" s="39">
        <f t="shared" si="75"/>
        <v>-8.5316670406687719E-3</v>
      </c>
    </row>
    <row r="2435" spans="1:5" x14ac:dyDescent="0.35">
      <c r="A2435" s="38">
        <v>44553</v>
      </c>
      <c r="B2435" s="31">
        <v>17072.599609000001</v>
      </c>
      <c r="C2435" s="31">
        <v>6746.6347660000001</v>
      </c>
      <c r="D2435" s="39">
        <f t="shared" si="74"/>
        <v>0.69093061756645002</v>
      </c>
      <c r="E2435" s="39">
        <f t="shared" si="75"/>
        <v>2.9441099894869347E-2</v>
      </c>
    </row>
    <row r="2436" spans="1:5" x14ac:dyDescent="0.35">
      <c r="A2436" s="38">
        <v>44554</v>
      </c>
      <c r="B2436" s="31">
        <v>17003.75</v>
      </c>
      <c r="C2436" s="31">
        <v>6892.6533200000003</v>
      </c>
      <c r="D2436" s="39">
        <f t="shared" ref="D2436:D2499" si="76">((B2436-B2435)/B2435)*100</f>
        <v>-0.40327548573039801</v>
      </c>
      <c r="E2436" s="39">
        <f t="shared" ref="E2436:E2499" si="77">((C2436-C2435)/C2435)</f>
        <v>2.164316864103389E-2</v>
      </c>
    </row>
    <row r="2437" spans="1:5" x14ac:dyDescent="0.35">
      <c r="A2437" s="38">
        <v>44557</v>
      </c>
      <c r="B2437" s="31">
        <v>17086.25</v>
      </c>
      <c r="C2437" s="31">
        <v>6827.1416019999997</v>
      </c>
      <c r="D2437" s="39">
        <f t="shared" si="76"/>
        <v>0.48518709108284935</v>
      </c>
      <c r="E2437" s="39">
        <f t="shared" si="77"/>
        <v>-9.5045717459645348E-3</v>
      </c>
    </row>
    <row r="2438" spans="1:5" x14ac:dyDescent="0.35">
      <c r="A2438" s="38">
        <v>44558</v>
      </c>
      <c r="B2438" s="31">
        <v>17233.25</v>
      </c>
      <c r="C2438" s="31">
        <v>6865.7509769999997</v>
      </c>
      <c r="D2438" s="39">
        <f t="shared" si="76"/>
        <v>0.8603409174043456</v>
      </c>
      <c r="E2438" s="39">
        <f t="shared" si="77"/>
        <v>5.6552767249897747E-3</v>
      </c>
    </row>
    <row r="2439" spans="1:5" x14ac:dyDescent="0.35">
      <c r="A2439" s="38">
        <v>44559</v>
      </c>
      <c r="B2439" s="31">
        <v>17213.599609000001</v>
      </c>
      <c r="C2439" s="31">
        <v>6881.5932620000003</v>
      </c>
      <c r="D2439" s="39">
        <f t="shared" si="76"/>
        <v>-0.11402603107364669</v>
      </c>
      <c r="E2439" s="39">
        <f t="shared" si="77"/>
        <v>2.307436586772761E-3</v>
      </c>
    </row>
    <row r="2440" spans="1:5" x14ac:dyDescent="0.35">
      <c r="A2440" s="38">
        <v>44560</v>
      </c>
      <c r="B2440" s="31">
        <v>17203.949218999998</v>
      </c>
      <c r="C2440" s="31">
        <v>6886.5751950000003</v>
      </c>
      <c r="D2440" s="39">
        <f t="shared" si="76"/>
        <v>-5.6062591318534465E-2</v>
      </c>
      <c r="E2440" s="39">
        <f t="shared" si="77"/>
        <v>7.2395051702781477E-4</v>
      </c>
    </row>
    <row r="2441" spans="1:5" x14ac:dyDescent="0.35">
      <c r="A2441" s="38">
        <v>44561</v>
      </c>
      <c r="B2441" s="31">
        <v>17354.050781000002</v>
      </c>
      <c r="C2441" s="31">
        <v>6846.1723629999997</v>
      </c>
      <c r="D2441" s="39">
        <f t="shared" si="76"/>
        <v>0.87248317284168497</v>
      </c>
      <c r="E2441" s="39">
        <f t="shared" si="77"/>
        <v>-5.8668976749626078E-3</v>
      </c>
    </row>
    <row r="2442" spans="1:5" x14ac:dyDescent="0.35">
      <c r="A2442" s="38">
        <v>44564</v>
      </c>
      <c r="B2442" s="31">
        <v>17625.699218999998</v>
      </c>
      <c r="C2442" s="31">
        <v>6951.9868159999996</v>
      </c>
      <c r="D2442" s="39">
        <f t="shared" si="76"/>
        <v>1.5653315841244946</v>
      </c>
      <c r="E2442" s="39">
        <f t="shared" si="77"/>
        <v>1.5456001892659325E-2</v>
      </c>
    </row>
    <row r="2443" spans="1:5" x14ac:dyDescent="0.35">
      <c r="A2443" s="38">
        <v>44565</v>
      </c>
      <c r="B2443" s="31">
        <v>17805.25</v>
      </c>
      <c r="C2443" s="31">
        <v>7193.408203</v>
      </c>
      <c r="D2443" s="39">
        <f t="shared" si="76"/>
        <v>1.0186874220935935</v>
      </c>
      <c r="E2443" s="39">
        <f t="shared" si="77"/>
        <v>3.4726962721558813E-2</v>
      </c>
    </row>
    <row r="2444" spans="1:5" x14ac:dyDescent="0.35">
      <c r="A2444" s="38">
        <v>44566</v>
      </c>
      <c r="B2444" s="31">
        <v>17925.25</v>
      </c>
      <c r="C2444" s="31">
        <v>7316.3603519999997</v>
      </c>
      <c r="D2444" s="39">
        <f t="shared" si="76"/>
        <v>0.67395852346920149</v>
      </c>
      <c r="E2444" s="39">
        <f t="shared" si="77"/>
        <v>1.7092335862258272E-2</v>
      </c>
    </row>
    <row r="2445" spans="1:5" x14ac:dyDescent="0.35">
      <c r="A2445" s="38">
        <v>44567</v>
      </c>
      <c r="B2445" s="31">
        <v>17745.900390999999</v>
      </c>
      <c r="C2445" s="31">
        <v>7642.970703</v>
      </c>
      <c r="D2445" s="39">
        <f t="shared" si="76"/>
        <v>-1.0005417441876725</v>
      </c>
      <c r="E2445" s="39">
        <f t="shared" si="77"/>
        <v>4.4641096841371145E-2</v>
      </c>
    </row>
    <row r="2446" spans="1:5" x14ac:dyDescent="0.35">
      <c r="A2446" s="38">
        <v>44568</v>
      </c>
      <c r="B2446" s="31">
        <v>17812.699218999998</v>
      </c>
      <c r="C2446" s="31">
        <v>7720.1401370000003</v>
      </c>
      <c r="D2446" s="39">
        <f t="shared" si="76"/>
        <v>0.37641836440080945</v>
      </c>
      <c r="E2446" s="39">
        <f t="shared" si="77"/>
        <v>1.0096785268287108E-2</v>
      </c>
    </row>
    <row r="2447" spans="1:5" x14ac:dyDescent="0.35">
      <c r="A2447" s="38">
        <v>44571</v>
      </c>
      <c r="B2447" s="31">
        <v>18003.300781000002</v>
      </c>
      <c r="C2447" s="31">
        <v>7631.5629879999997</v>
      </c>
      <c r="D2447" s="39">
        <f t="shared" si="76"/>
        <v>1.0700318893651863</v>
      </c>
      <c r="E2447" s="39">
        <f t="shared" si="77"/>
        <v>-1.147351569118293E-2</v>
      </c>
    </row>
    <row r="2448" spans="1:5" x14ac:dyDescent="0.35">
      <c r="A2448" s="38">
        <v>44572</v>
      </c>
      <c r="B2448" s="31">
        <v>18055.75</v>
      </c>
      <c r="C2448" s="31">
        <v>7703.2514650000003</v>
      </c>
      <c r="D2448" s="39">
        <f t="shared" si="76"/>
        <v>0.29133112665290339</v>
      </c>
      <c r="E2448" s="39">
        <f t="shared" si="77"/>
        <v>9.3936821477755995E-3</v>
      </c>
    </row>
    <row r="2449" spans="1:5" x14ac:dyDescent="0.35">
      <c r="A2449" s="38">
        <v>44573</v>
      </c>
      <c r="B2449" s="31">
        <v>18212.349609000001</v>
      </c>
      <c r="C2449" s="31">
        <v>7642.0249020000001</v>
      </c>
      <c r="D2449" s="39">
        <f t="shared" si="76"/>
        <v>0.86731157110616164</v>
      </c>
      <c r="E2449" s="39">
        <f t="shared" si="77"/>
        <v>-7.9481454393881927E-3</v>
      </c>
    </row>
    <row r="2450" spans="1:5" x14ac:dyDescent="0.35">
      <c r="A2450" s="38">
        <v>44574</v>
      </c>
      <c r="B2450" s="31">
        <v>18257.800781000002</v>
      </c>
      <c r="C2450" s="31">
        <v>7746.294922</v>
      </c>
      <c r="D2450" s="39">
        <f t="shared" si="76"/>
        <v>0.24956237375072318</v>
      </c>
      <c r="E2450" s="39">
        <f t="shared" si="77"/>
        <v>1.3644292100214348E-2</v>
      </c>
    </row>
    <row r="2451" spans="1:5" x14ac:dyDescent="0.35">
      <c r="A2451" s="38">
        <v>44575</v>
      </c>
      <c r="B2451" s="31">
        <v>18255.75</v>
      </c>
      <c r="C2451" s="31">
        <v>7780.0219729999999</v>
      </c>
      <c r="D2451" s="39">
        <f t="shared" si="76"/>
        <v>-1.1232355005953848E-2</v>
      </c>
      <c r="E2451" s="39">
        <f t="shared" si="77"/>
        <v>4.3539590655414821E-3</v>
      </c>
    </row>
    <row r="2452" spans="1:5" x14ac:dyDescent="0.35">
      <c r="A2452" s="38">
        <v>44578</v>
      </c>
      <c r="B2452" s="31">
        <v>18308.099609000001</v>
      </c>
      <c r="C2452" s="31">
        <v>7803.7856449999999</v>
      </c>
      <c r="D2452" s="39">
        <f t="shared" si="76"/>
        <v>0.28675682456212853</v>
      </c>
      <c r="E2452" s="39">
        <f t="shared" si="77"/>
        <v>3.0544479286138443E-3</v>
      </c>
    </row>
    <row r="2453" spans="1:5" x14ac:dyDescent="0.35">
      <c r="A2453" s="38">
        <v>44579</v>
      </c>
      <c r="B2453" s="31">
        <v>18113.050781000002</v>
      </c>
      <c r="C2453" s="31">
        <v>7824.1118159999996</v>
      </c>
      <c r="D2453" s="39">
        <f t="shared" si="76"/>
        <v>-1.0653690561313955</v>
      </c>
      <c r="E2453" s="39">
        <f t="shared" si="77"/>
        <v>2.6046552179483529E-3</v>
      </c>
    </row>
    <row r="2454" spans="1:5" x14ac:dyDescent="0.35">
      <c r="A2454" s="38">
        <v>44580</v>
      </c>
      <c r="B2454" s="31">
        <v>17938.400390999999</v>
      </c>
      <c r="C2454" s="31">
        <v>7715.9057620000003</v>
      </c>
      <c r="D2454" s="39">
        <f t="shared" si="76"/>
        <v>-0.96422403995689709</v>
      </c>
      <c r="E2454" s="39">
        <f t="shared" si="77"/>
        <v>-1.3829819479154452E-2</v>
      </c>
    </row>
    <row r="2455" spans="1:5" x14ac:dyDescent="0.35">
      <c r="A2455" s="38">
        <v>44581</v>
      </c>
      <c r="B2455" s="31">
        <v>17757</v>
      </c>
      <c r="C2455" s="31">
        <v>7544.330078</v>
      </c>
      <c r="D2455" s="39">
        <f t="shared" si="76"/>
        <v>-1.0112406181490456</v>
      </c>
      <c r="E2455" s="39">
        <f t="shared" si="77"/>
        <v>-2.2236622542098947E-2</v>
      </c>
    </row>
    <row r="2456" spans="1:5" x14ac:dyDescent="0.35">
      <c r="A2456" s="38">
        <v>44582</v>
      </c>
      <c r="B2456" s="31">
        <v>17617.150390999999</v>
      </c>
      <c r="C2456" s="31">
        <v>7502.9311520000001</v>
      </c>
      <c r="D2456" s="39">
        <f t="shared" si="76"/>
        <v>-0.7875745283550194</v>
      </c>
      <c r="E2456" s="39">
        <f t="shared" si="77"/>
        <v>-5.4874224181578612E-3</v>
      </c>
    </row>
    <row r="2457" spans="1:5" x14ac:dyDescent="0.35">
      <c r="A2457" s="38">
        <v>44585</v>
      </c>
      <c r="B2457" s="31">
        <v>17149.099609000001</v>
      </c>
      <c r="C2457" s="31">
        <v>7346.9990230000003</v>
      </c>
      <c r="D2457" s="39">
        <f t="shared" si="76"/>
        <v>-2.656790522938997</v>
      </c>
      <c r="E2457" s="39">
        <f t="shared" si="77"/>
        <v>-2.0782828182880787E-2</v>
      </c>
    </row>
    <row r="2458" spans="1:5" x14ac:dyDescent="0.35">
      <c r="A2458" s="38">
        <v>44586</v>
      </c>
      <c r="B2458" s="31">
        <v>17277.949218999998</v>
      </c>
      <c r="C2458" s="31">
        <v>6906.6025390000004</v>
      </c>
      <c r="D2458" s="39">
        <f t="shared" si="76"/>
        <v>0.75134912583035007</v>
      </c>
      <c r="E2458" s="39">
        <f t="shared" si="77"/>
        <v>-5.9942363218141927E-2</v>
      </c>
    </row>
    <row r="2459" spans="1:5" x14ac:dyDescent="0.35">
      <c r="A2459" s="38">
        <v>44588</v>
      </c>
      <c r="B2459" s="31">
        <v>17110.150390999999</v>
      </c>
      <c r="C2459" s="31">
        <v>6938.486328</v>
      </c>
      <c r="D2459" s="39">
        <f t="shared" si="76"/>
        <v>-0.97117329072524494</v>
      </c>
      <c r="E2459" s="39">
        <f t="shared" si="77"/>
        <v>4.616421579200349E-3</v>
      </c>
    </row>
    <row r="2460" spans="1:5" x14ac:dyDescent="0.35">
      <c r="A2460" s="38">
        <v>44589</v>
      </c>
      <c r="B2460" s="31">
        <v>17101.949218999998</v>
      </c>
      <c r="C2460" s="31">
        <v>6812.1962890000004</v>
      </c>
      <c r="D2460" s="39">
        <f t="shared" si="76"/>
        <v>-4.7931618440448062E-2</v>
      </c>
      <c r="E2460" s="39">
        <f t="shared" si="77"/>
        <v>-1.8201381833147214E-2</v>
      </c>
    </row>
    <row r="2461" spans="1:5" x14ac:dyDescent="0.35">
      <c r="A2461" s="38">
        <v>44592</v>
      </c>
      <c r="B2461" s="31">
        <v>17339.849609000001</v>
      </c>
      <c r="C2461" s="31">
        <v>6842.3364259999998</v>
      </c>
      <c r="D2461" s="39">
        <f t="shared" si="76"/>
        <v>1.3910717834181083</v>
      </c>
      <c r="E2461" s="39">
        <f t="shared" si="77"/>
        <v>4.4244375413357104E-3</v>
      </c>
    </row>
    <row r="2462" spans="1:5" x14ac:dyDescent="0.35">
      <c r="A2462" s="38">
        <v>44593</v>
      </c>
      <c r="B2462" s="31">
        <v>17576.849609000001</v>
      </c>
      <c r="C2462" s="31">
        <v>6974.8540039999998</v>
      </c>
      <c r="D2462" s="39">
        <f t="shared" si="76"/>
        <v>1.3667938612165849</v>
      </c>
      <c r="E2462" s="39">
        <f t="shared" si="77"/>
        <v>1.9367299376927768E-2</v>
      </c>
    </row>
    <row r="2463" spans="1:5" x14ac:dyDescent="0.35">
      <c r="A2463" s="38">
        <v>44594</v>
      </c>
      <c r="B2463" s="31">
        <v>17780</v>
      </c>
      <c r="C2463" s="31">
        <v>6989.1518550000001</v>
      </c>
      <c r="D2463" s="39">
        <f t="shared" si="76"/>
        <v>1.1557838606981006</v>
      </c>
      <c r="E2463" s="39">
        <f t="shared" si="77"/>
        <v>2.049914018530081E-3</v>
      </c>
    </row>
    <row r="2464" spans="1:5" x14ac:dyDescent="0.35">
      <c r="A2464" s="38">
        <v>44595</v>
      </c>
      <c r="B2464" s="31">
        <v>17560.199218999998</v>
      </c>
      <c r="C2464" s="31">
        <v>7221.1572269999997</v>
      </c>
      <c r="D2464" s="39">
        <f t="shared" si="76"/>
        <v>-1.2362248650168826</v>
      </c>
      <c r="E2464" s="39">
        <f t="shared" si="77"/>
        <v>3.3195068130337485E-2</v>
      </c>
    </row>
    <row r="2465" spans="1:5" x14ac:dyDescent="0.35">
      <c r="A2465" s="38">
        <v>44596</v>
      </c>
      <c r="B2465" s="31">
        <v>17516.300781000002</v>
      </c>
      <c r="C2465" s="31">
        <v>7084.8530270000001</v>
      </c>
      <c r="D2465" s="39">
        <f t="shared" si="76"/>
        <v>-0.24998826865528248</v>
      </c>
      <c r="E2465" s="39">
        <f t="shared" si="77"/>
        <v>-1.8875672654011248E-2</v>
      </c>
    </row>
    <row r="2466" spans="1:5" x14ac:dyDescent="0.35">
      <c r="A2466" s="38">
        <v>44599</v>
      </c>
      <c r="B2466" s="31">
        <v>17213.599609000001</v>
      </c>
      <c r="C2466" s="31">
        <v>7132.4301759999998</v>
      </c>
      <c r="D2466" s="39">
        <f t="shared" si="76"/>
        <v>-1.7281112935006349</v>
      </c>
      <c r="E2466" s="39">
        <f t="shared" si="77"/>
        <v>6.7153332353805696E-3</v>
      </c>
    </row>
    <row r="2467" spans="1:5" x14ac:dyDescent="0.35">
      <c r="A2467" s="38">
        <v>44600</v>
      </c>
      <c r="B2467" s="31">
        <v>17266.75</v>
      </c>
      <c r="C2467" s="31">
        <v>6905.4565430000002</v>
      </c>
      <c r="D2467" s="39">
        <f t="shared" si="76"/>
        <v>0.30876976464707551</v>
      </c>
      <c r="E2467" s="39">
        <f t="shared" si="77"/>
        <v>-3.1822762704883663E-2</v>
      </c>
    </row>
    <row r="2468" spans="1:5" x14ac:dyDescent="0.35">
      <c r="A2468" s="38">
        <v>44601</v>
      </c>
      <c r="B2468" s="31">
        <v>17463.800781000002</v>
      </c>
      <c r="C2468" s="31">
        <v>7029.4052730000003</v>
      </c>
      <c r="D2468" s="39">
        <f t="shared" si="76"/>
        <v>1.1412152315867301</v>
      </c>
      <c r="E2468" s="39">
        <f t="shared" si="77"/>
        <v>1.7949389620827573E-2</v>
      </c>
    </row>
    <row r="2469" spans="1:5" x14ac:dyDescent="0.35">
      <c r="A2469" s="38">
        <v>44602</v>
      </c>
      <c r="B2469" s="31">
        <v>17605.849609000001</v>
      </c>
      <c r="C2469" s="31">
        <v>7091.529297</v>
      </c>
      <c r="D2469" s="39">
        <f t="shared" si="76"/>
        <v>0.81339010780827947</v>
      </c>
      <c r="E2469" s="39">
        <f t="shared" si="77"/>
        <v>8.8377354253024211E-3</v>
      </c>
    </row>
    <row r="2470" spans="1:5" x14ac:dyDescent="0.35">
      <c r="A2470" s="38">
        <v>44603</v>
      </c>
      <c r="B2470" s="31">
        <v>17374.75</v>
      </c>
      <c r="C2470" s="31">
        <v>7111.1079099999997</v>
      </c>
      <c r="D2470" s="39">
        <f t="shared" si="76"/>
        <v>-1.3126296891793514</v>
      </c>
      <c r="E2470" s="39">
        <f t="shared" si="77"/>
        <v>2.7608449715186556E-3</v>
      </c>
    </row>
    <row r="2471" spans="1:5" x14ac:dyDescent="0.35">
      <c r="A2471" s="38">
        <v>44606</v>
      </c>
      <c r="B2471" s="31">
        <v>16842.800781000002</v>
      </c>
      <c r="C2471" s="31">
        <v>6986.1625979999999</v>
      </c>
      <c r="D2471" s="39">
        <f t="shared" si="76"/>
        <v>-3.0616222909682054</v>
      </c>
      <c r="E2471" s="39">
        <f t="shared" si="77"/>
        <v>-1.7570442409444442E-2</v>
      </c>
    </row>
    <row r="2472" spans="1:5" x14ac:dyDescent="0.35">
      <c r="A2472" s="38">
        <v>44607</v>
      </c>
      <c r="B2472" s="31">
        <v>17352.449218999998</v>
      </c>
      <c r="C2472" s="31">
        <v>6761.3315430000002</v>
      </c>
      <c r="D2472" s="39">
        <f t="shared" si="76"/>
        <v>3.0259126414112778</v>
      </c>
      <c r="E2472" s="39">
        <f t="shared" si="77"/>
        <v>-3.2182339280847017E-2</v>
      </c>
    </row>
    <row r="2473" spans="1:5" x14ac:dyDescent="0.35">
      <c r="A2473" s="38">
        <v>44608</v>
      </c>
      <c r="B2473" s="31">
        <v>17322.199218999998</v>
      </c>
      <c r="C2473" s="31">
        <v>7116.1391599999997</v>
      </c>
      <c r="D2473" s="39">
        <f t="shared" si="76"/>
        <v>-0.17432697608403244</v>
      </c>
      <c r="E2473" s="39">
        <f t="shared" si="77"/>
        <v>5.2475997478238064E-2</v>
      </c>
    </row>
    <row r="2474" spans="1:5" x14ac:dyDescent="0.35">
      <c r="A2474" s="38">
        <v>44609</v>
      </c>
      <c r="B2474" s="31">
        <v>17304.599609000001</v>
      </c>
      <c r="C2474" s="31">
        <v>7042.9560549999997</v>
      </c>
      <c r="D2474" s="39">
        <f t="shared" si="76"/>
        <v>-0.101601475525655</v>
      </c>
      <c r="E2474" s="39">
        <f t="shared" si="77"/>
        <v>-1.0284102566650773E-2</v>
      </c>
    </row>
    <row r="2475" spans="1:5" x14ac:dyDescent="0.35">
      <c r="A2475" s="38">
        <v>44610</v>
      </c>
      <c r="B2475" s="31">
        <v>17276.300781000002</v>
      </c>
      <c r="C2475" s="31">
        <v>7056.7558589999999</v>
      </c>
      <c r="D2475" s="39">
        <f t="shared" si="76"/>
        <v>-0.16353356124623089</v>
      </c>
      <c r="E2475" s="39">
        <f t="shared" si="77"/>
        <v>1.9593767009526263E-3</v>
      </c>
    </row>
    <row r="2476" spans="1:5" x14ac:dyDescent="0.35">
      <c r="A2476" s="38">
        <v>44613</v>
      </c>
      <c r="B2476" s="31">
        <v>17206.650390999999</v>
      </c>
      <c r="C2476" s="31">
        <v>7004.595703</v>
      </c>
      <c r="D2476" s="39">
        <f t="shared" si="76"/>
        <v>-0.40315569219888842</v>
      </c>
      <c r="E2476" s="39">
        <f t="shared" si="77"/>
        <v>-7.3915205573501924E-3</v>
      </c>
    </row>
    <row r="2477" spans="1:5" x14ac:dyDescent="0.35">
      <c r="A2477" s="38">
        <v>44614</v>
      </c>
      <c r="B2477" s="31">
        <v>17092.199218999998</v>
      </c>
      <c r="C2477" s="31">
        <v>6980.9316410000001</v>
      </c>
      <c r="D2477" s="39">
        <f t="shared" si="76"/>
        <v>-0.66515660747001082</v>
      </c>
      <c r="E2477" s="39">
        <f t="shared" si="77"/>
        <v>-3.3783622928964686E-3</v>
      </c>
    </row>
    <row r="2478" spans="1:5" x14ac:dyDescent="0.35">
      <c r="A2478" s="38">
        <v>44615</v>
      </c>
      <c r="B2478" s="31">
        <v>17063.25</v>
      </c>
      <c r="C2478" s="31">
        <v>6985.9135740000002</v>
      </c>
      <c r="D2478" s="39">
        <f t="shared" si="76"/>
        <v>-0.16937094301953717</v>
      </c>
      <c r="E2478" s="39">
        <f t="shared" si="77"/>
        <v>7.1364873002629451E-4</v>
      </c>
    </row>
    <row r="2479" spans="1:5" x14ac:dyDescent="0.35">
      <c r="A2479" s="38">
        <v>44616</v>
      </c>
      <c r="B2479" s="31">
        <v>16247.950194999999</v>
      </c>
      <c r="C2479" s="31">
        <v>7018.9926759999998</v>
      </c>
      <c r="D2479" s="39">
        <f t="shared" si="76"/>
        <v>-4.7781038489150687</v>
      </c>
      <c r="E2479" s="39">
        <f t="shared" si="77"/>
        <v>4.7351146918153519E-3</v>
      </c>
    </row>
    <row r="2480" spans="1:5" x14ac:dyDescent="0.35">
      <c r="A2480" s="38">
        <v>44617</v>
      </c>
      <c r="B2480" s="31">
        <v>16658.400390999999</v>
      </c>
      <c r="C2480" s="31">
        <v>6603.7548829999996</v>
      </c>
      <c r="D2480" s="39">
        <f t="shared" si="76"/>
        <v>2.5261660152448528</v>
      </c>
      <c r="E2480" s="39">
        <f t="shared" si="77"/>
        <v>-5.9159171717021501E-2</v>
      </c>
    </row>
    <row r="2481" spans="1:5" x14ac:dyDescent="0.35">
      <c r="A2481" s="38">
        <v>44620</v>
      </c>
      <c r="B2481" s="31">
        <v>16793.900390999999</v>
      </c>
      <c r="C2481" s="31">
        <v>6944.1157229999999</v>
      </c>
      <c r="D2481" s="39">
        <f t="shared" si="76"/>
        <v>0.81340342901834872</v>
      </c>
      <c r="E2481" s="39">
        <f t="shared" si="77"/>
        <v>5.1540501734276788E-2</v>
      </c>
    </row>
    <row r="2482" spans="1:5" x14ac:dyDescent="0.35">
      <c r="A2482" s="38">
        <v>44622</v>
      </c>
      <c r="B2482" s="31">
        <v>16605.949218999998</v>
      </c>
      <c r="C2482" s="31">
        <v>6976.8959960000002</v>
      </c>
      <c r="D2482" s="39">
        <f t="shared" si="76"/>
        <v>-1.119163313012894</v>
      </c>
      <c r="E2482" s="39">
        <f t="shared" si="77"/>
        <v>4.7205827649771017E-3</v>
      </c>
    </row>
    <row r="2483" spans="1:5" x14ac:dyDescent="0.35">
      <c r="A2483" s="38">
        <v>44623</v>
      </c>
      <c r="B2483" s="31">
        <v>16498.050781000002</v>
      </c>
      <c r="C2483" s="31">
        <v>6806.765625</v>
      </c>
      <c r="D2483" s="39">
        <f t="shared" si="76"/>
        <v>-0.64975772584287184</v>
      </c>
      <c r="E2483" s="39">
        <f t="shared" si="77"/>
        <v>-2.4384822576908053E-2</v>
      </c>
    </row>
    <row r="2484" spans="1:5" x14ac:dyDescent="0.35">
      <c r="A2484" s="38">
        <v>44624</v>
      </c>
      <c r="B2484" s="31">
        <v>16245.349609000001</v>
      </c>
      <c r="C2484" s="31">
        <v>6723.8676759999998</v>
      </c>
      <c r="D2484" s="39">
        <f t="shared" si="76"/>
        <v>-1.5317032015141119</v>
      </c>
      <c r="E2484" s="39">
        <f t="shared" si="77"/>
        <v>-1.2178757660691476E-2</v>
      </c>
    </row>
    <row r="2485" spans="1:5" x14ac:dyDescent="0.35">
      <c r="A2485" s="38">
        <v>44627</v>
      </c>
      <c r="B2485" s="31">
        <v>15863.150390999999</v>
      </c>
      <c r="C2485" s="31">
        <v>6514.1811520000001</v>
      </c>
      <c r="D2485" s="39">
        <f t="shared" si="76"/>
        <v>-2.3526684694323929</v>
      </c>
      <c r="E2485" s="39">
        <f t="shared" si="77"/>
        <v>-3.1185403119762367E-2</v>
      </c>
    </row>
    <row r="2486" spans="1:5" x14ac:dyDescent="0.35">
      <c r="A2486" s="38">
        <v>44628</v>
      </c>
      <c r="B2486" s="31">
        <v>16013.450194999999</v>
      </c>
      <c r="C2486" s="31">
        <v>6102.779297</v>
      </c>
      <c r="D2486" s="39">
        <f t="shared" si="76"/>
        <v>0.94747764659202394</v>
      </c>
      <c r="E2486" s="39">
        <f t="shared" si="77"/>
        <v>-6.3154807242916541E-2</v>
      </c>
    </row>
    <row r="2487" spans="1:5" x14ac:dyDescent="0.35">
      <c r="A2487" s="38">
        <v>44629</v>
      </c>
      <c r="B2487" s="31">
        <v>16345.349609000001</v>
      </c>
      <c r="C2487" s="31">
        <v>6139.4956050000001</v>
      </c>
      <c r="D2487" s="39">
        <f t="shared" si="76"/>
        <v>2.0726290084795895</v>
      </c>
      <c r="E2487" s="39">
        <f t="shared" si="77"/>
        <v>6.0163257121307011E-3</v>
      </c>
    </row>
    <row r="2488" spans="1:5" x14ac:dyDescent="0.35">
      <c r="A2488" s="38">
        <v>44630</v>
      </c>
      <c r="B2488" s="31">
        <v>16594.900390999999</v>
      </c>
      <c r="C2488" s="31">
        <v>6449.0185549999997</v>
      </c>
      <c r="D2488" s="39">
        <f t="shared" si="76"/>
        <v>1.5267387236709329</v>
      </c>
      <c r="E2488" s="39">
        <f t="shared" si="77"/>
        <v>5.0415045455513376E-2</v>
      </c>
    </row>
    <row r="2489" spans="1:5" x14ac:dyDescent="0.35">
      <c r="A2489" s="38">
        <v>44631</v>
      </c>
      <c r="B2489" s="31">
        <v>16630.449218999998</v>
      </c>
      <c r="C2489" s="31">
        <v>6561.0107420000004</v>
      </c>
      <c r="D2489" s="39">
        <f t="shared" si="76"/>
        <v>0.2142153743765671</v>
      </c>
      <c r="E2489" s="39">
        <f t="shared" si="77"/>
        <v>1.7365772178337412E-2</v>
      </c>
    </row>
    <row r="2490" spans="1:5" x14ac:dyDescent="0.35">
      <c r="A2490" s="38">
        <v>44634</v>
      </c>
      <c r="B2490" s="31">
        <v>16871.300781000002</v>
      </c>
      <c r="C2490" s="31">
        <v>6603.9541019999997</v>
      </c>
      <c r="D2490" s="39">
        <f t="shared" si="76"/>
        <v>1.4482565012425206</v>
      </c>
      <c r="E2490" s="39">
        <f t="shared" si="77"/>
        <v>6.5452354353117293E-3</v>
      </c>
    </row>
    <row r="2491" spans="1:5" x14ac:dyDescent="0.35">
      <c r="A2491" s="38">
        <v>44635</v>
      </c>
      <c r="B2491" s="31">
        <v>16663</v>
      </c>
      <c r="C2491" s="31">
        <v>6641.2685549999997</v>
      </c>
      <c r="D2491" s="39">
        <f t="shared" si="76"/>
        <v>-1.2346456488677173</v>
      </c>
      <c r="E2491" s="39">
        <f t="shared" si="77"/>
        <v>5.6503198574168346E-3</v>
      </c>
    </row>
    <row r="2492" spans="1:5" x14ac:dyDescent="0.35">
      <c r="A2492" s="38">
        <v>44636</v>
      </c>
      <c r="B2492" s="31">
        <v>16975.349609000001</v>
      </c>
      <c r="C2492" s="31">
        <v>6642.3642579999996</v>
      </c>
      <c r="D2492" s="39">
        <f t="shared" si="76"/>
        <v>1.8745100462101709</v>
      </c>
      <c r="E2492" s="39">
        <f t="shared" si="77"/>
        <v>1.6498399227886032E-4</v>
      </c>
    </row>
    <row r="2493" spans="1:5" x14ac:dyDescent="0.35">
      <c r="A2493" s="38">
        <v>44637</v>
      </c>
      <c r="B2493" s="31">
        <v>17287.050781000002</v>
      </c>
      <c r="C2493" s="31">
        <v>6815.783203</v>
      </c>
      <c r="D2493" s="39">
        <f t="shared" si="76"/>
        <v>1.8361988364277519</v>
      </c>
      <c r="E2493" s="39">
        <f t="shared" si="77"/>
        <v>2.6108014897125859E-2</v>
      </c>
    </row>
    <row r="2494" spans="1:5" x14ac:dyDescent="0.35">
      <c r="A2494" s="38">
        <v>44641</v>
      </c>
      <c r="B2494" s="31">
        <v>17117.599609000001</v>
      </c>
      <c r="C2494" s="31">
        <v>6969.0249020000001</v>
      </c>
      <c r="D2494" s="39">
        <f t="shared" si="76"/>
        <v>-0.98022024778363459</v>
      </c>
      <c r="E2494" s="39">
        <f t="shared" si="77"/>
        <v>2.2483358762431013E-2</v>
      </c>
    </row>
    <row r="2495" spans="1:5" x14ac:dyDescent="0.35">
      <c r="A2495" s="38">
        <v>44642</v>
      </c>
      <c r="B2495" s="31">
        <v>17315.5</v>
      </c>
      <c r="C2495" s="31">
        <v>6845.4746089999999</v>
      </c>
      <c r="D2495" s="39">
        <f t="shared" si="76"/>
        <v>1.1561223274316348</v>
      </c>
      <c r="E2495" s="39">
        <f t="shared" si="77"/>
        <v>-1.7728490676585652E-2</v>
      </c>
    </row>
    <row r="2496" spans="1:5" x14ac:dyDescent="0.35">
      <c r="A2496" s="38">
        <v>44643</v>
      </c>
      <c r="B2496" s="31">
        <v>17245.650390999999</v>
      </c>
      <c r="C2496" s="31">
        <v>6960.4560549999997</v>
      </c>
      <c r="D2496" s="39">
        <f t="shared" si="76"/>
        <v>-0.40339354335711231</v>
      </c>
      <c r="E2496" s="39">
        <f t="shared" si="77"/>
        <v>1.6796709149841764E-2</v>
      </c>
    </row>
    <row r="2497" spans="1:5" x14ac:dyDescent="0.35">
      <c r="A2497" s="38">
        <v>44644</v>
      </c>
      <c r="B2497" s="31">
        <v>17222.75</v>
      </c>
      <c r="C2497" s="31">
        <v>6979.3872069999998</v>
      </c>
      <c r="D2497" s="39">
        <f t="shared" si="76"/>
        <v>-0.13278937286094042</v>
      </c>
      <c r="E2497" s="39">
        <f t="shared" si="77"/>
        <v>2.719814887187031E-3</v>
      </c>
    </row>
    <row r="2498" spans="1:5" x14ac:dyDescent="0.35">
      <c r="A2498" s="38">
        <v>44645</v>
      </c>
      <c r="B2498" s="31">
        <v>17153</v>
      </c>
      <c r="C2498" s="31">
        <v>6972.1635740000002</v>
      </c>
      <c r="D2498" s="39">
        <f t="shared" si="76"/>
        <v>-0.4049875890900117</v>
      </c>
      <c r="E2498" s="39">
        <f t="shared" si="77"/>
        <v>-1.0349953062862942E-3</v>
      </c>
    </row>
    <row r="2499" spans="1:5" x14ac:dyDescent="0.35">
      <c r="A2499" s="38">
        <v>44648</v>
      </c>
      <c r="B2499" s="31">
        <v>17222</v>
      </c>
      <c r="C2499" s="31">
        <v>6948.2006840000004</v>
      </c>
      <c r="D2499" s="39">
        <f t="shared" si="76"/>
        <v>0.40226199498629978</v>
      </c>
      <c r="E2499" s="39">
        <f t="shared" si="77"/>
        <v>-3.4369374363734323E-3</v>
      </c>
    </row>
    <row r="2500" spans="1:5" x14ac:dyDescent="0.35">
      <c r="A2500" s="38">
        <v>44649</v>
      </c>
      <c r="B2500" s="31">
        <v>17325.300781000002</v>
      </c>
      <c r="C2500" s="31">
        <v>6975.9995120000003</v>
      </c>
      <c r="D2500" s="39">
        <f t="shared" ref="D2500:D2563" si="78">((B2500-B2499)/B2499)*100</f>
        <v>0.59981872604808806</v>
      </c>
      <c r="E2500" s="39">
        <f t="shared" ref="E2500:E2563" si="79">((C2500-C2499)/C2499)</f>
        <v>4.0008671689656045E-3</v>
      </c>
    </row>
    <row r="2501" spans="1:5" x14ac:dyDescent="0.35">
      <c r="A2501" s="38">
        <v>44650</v>
      </c>
      <c r="B2501" s="31">
        <v>17498.25</v>
      </c>
      <c r="C2501" s="31">
        <v>7013.8120120000003</v>
      </c>
      <c r="D2501" s="39">
        <f t="shared" si="78"/>
        <v>0.99824655967684606</v>
      </c>
      <c r="E2501" s="39">
        <f t="shared" si="79"/>
        <v>5.4203702186268153E-3</v>
      </c>
    </row>
    <row r="2502" spans="1:5" x14ac:dyDescent="0.35">
      <c r="A2502" s="38">
        <v>44651</v>
      </c>
      <c r="B2502" s="31">
        <v>17464.75</v>
      </c>
      <c r="C2502" s="31">
        <v>7225.5410160000001</v>
      </c>
      <c r="D2502" s="39">
        <f t="shared" si="78"/>
        <v>-0.19144771620019144</v>
      </c>
      <c r="E2502" s="39">
        <f t="shared" si="79"/>
        <v>3.0187436395180046E-2</v>
      </c>
    </row>
    <row r="2503" spans="1:5" x14ac:dyDescent="0.35">
      <c r="A2503" s="38">
        <v>44652</v>
      </c>
      <c r="B2503" s="31">
        <v>17670.449218999998</v>
      </c>
      <c r="C2503" s="31">
        <v>7233.6118159999996</v>
      </c>
      <c r="D2503" s="39">
        <f t="shared" si="78"/>
        <v>1.1777965272906756</v>
      </c>
      <c r="E2503" s="39">
        <f t="shared" si="79"/>
        <v>1.1169821030878925E-3</v>
      </c>
    </row>
    <row r="2504" spans="1:5" x14ac:dyDescent="0.35">
      <c r="A2504" s="38">
        <v>44655</v>
      </c>
      <c r="B2504" s="31">
        <v>18053.400390999999</v>
      </c>
      <c r="C2504" s="31">
        <v>7381.2241210000002</v>
      </c>
      <c r="D2504" s="39">
        <f t="shared" si="78"/>
        <v>2.167184134675173</v>
      </c>
      <c r="E2504" s="39">
        <f t="shared" si="79"/>
        <v>2.040644545972144E-2</v>
      </c>
    </row>
    <row r="2505" spans="1:5" x14ac:dyDescent="0.35">
      <c r="A2505" s="38">
        <v>44656</v>
      </c>
      <c r="B2505" s="31">
        <v>17957.400390999999</v>
      </c>
      <c r="C2505" s="31">
        <v>7463.4746089999999</v>
      </c>
      <c r="D2505" s="39">
        <f t="shared" si="78"/>
        <v>-0.53175577963616216</v>
      </c>
      <c r="E2505" s="39">
        <f t="shared" si="79"/>
        <v>1.1143204250632682E-2</v>
      </c>
    </row>
    <row r="2506" spans="1:5" x14ac:dyDescent="0.35">
      <c r="A2506" s="38">
        <v>44657</v>
      </c>
      <c r="B2506" s="31">
        <v>17807.650390999999</v>
      </c>
      <c r="C2506" s="31">
        <v>7361.6455079999996</v>
      </c>
      <c r="D2506" s="39">
        <f t="shared" si="78"/>
        <v>-0.83391803233976247</v>
      </c>
      <c r="E2506" s="39">
        <f t="shared" si="79"/>
        <v>-1.3643658796294067E-2</v>
      </c>
    </row>
    <row r="2507" spans="1:5" x14ac:dyDescent="0.35">
      <c r="A2507" s="38">
        <v>44658</v>
      </c>
      <c r="B2507" s="31">
        <v>17639.550781000002</v>
      </c>
      <c r="C2507" s="31">
        <v>7320.2963870000003</v>
      </c>
      <c r="D2507" s="39">
        <f t="shared" si="78"/>
        <v>-0.94397411398504971</v>
      </c>
      <c r="E2507" s="39">
        <f t="shared" si="79"/>
        <v>-5.6168313123831672E-3</v>
      </c>
    </row>
    <row r="2508" spans="1:5" x14ac:dyDescent="0.35">
      <c r="A2508" s="38">
        <v>44659</v>
      </c>
      <c r="B2508" s="31">
        <v>17784.349609000001</v>
      </c>
      <c r="C2508" s="31">
        <v>7263.751953</v>
      </c>
      <c r="D2508" s="39">
        <f t="shared" si="78"/>
        <v>0.82087593838254347</v>
      </c>
      <c r="E2508" s="39">
        <f t="shared" si="79"/>
        <v>-7.7243366949481364E-3</v>
      </c>
    </row>
    <row r="2509" spans="1:5" x14ac:dyDescent="0.35">
      <c r="A2509" s="38">
        <v>44662</v>
      </c>
      <c r="B2509" s="31">
        <v>17674.949218999998</v>
      </c>
      <c r="C2509" s="31">
        <v>7339.875</v>
      </c>
      <c r="D2509" s="39">
        <f t="shared" si="78"/>
        <v>-0.61514979408996229</v>
      </c>
      <c r="E2509" s="39">
        <f t="shared" si="79"/>
        <v>1.0479852215845626E-2</v>
      </c>
    </row>
    <row r="2510" spans="1:5" x14ac:dyDescent="0.35">
      <c r="A2510" s="38">
        <v>44663</v>
      </c>
      <c r="B2510" s="31">
        <v>17530.300781000002</v>
      </c>
      <c r="C2510" s="31">
        <v>7310.033203</v>
      </c>
      <c r="D2510" s="39">
        <f t="shared" si="78"/>
        <v>-0.81838106694249602</v>
      </c>
      <c r="E2510" s="39">
        <f t="shared" si="79"/>
        <v>-4.065709157172301E-3</v>
      </c>
    </row>
    <row r="2511" spans="1:5" x14ac:dyDescent="0.35">
      <c r="A2511" s="38">
        <v>44664</v>
      </c>
      <c r="B2511" s="31">
        <v>17475.650390999999</v>
      </c>
      <c r="C2511" s="31">
        <v>7248.1088870000003</v>
      </c>
      <c r="D2511" s="39">
        <f t="shared" si="78"/>
        <v>-0.31174815927422456</v>
      </c>
      <c r="E2511" s="39">
        <f t="shared" si="79"/>
        <v>-8.4711401823163012E-3</v>
      </c>
    </row>
    <row r="2512" spans="1:5" x14ac:dyDescent="0.35">
      <c r="A2512" s="38">
        <v>44669</v>
      </c>
      <c r="B2512" s="31">
        <v>17173.650390999999</v>
      </c>
      <c r="C2512" s="31">
        <v>7301.8632809999999</v>
      </c>
      <c r="D2512" s="39">
        <f t="shared" si="78"/>
        <v>-1.7281188009776776</v>
      </c>
      <c r="E2512" s="39">
        <f t="shared" si="79"/>
        <v>7.4163336724165294E-3</v>
      </c>
    </row>
    <row r="2513" spans="1:5" x14ac:dyDescent="0.35">
      <c r="A2513" s="38">
        <v>44670</v>
      </c>
      <c r="B2513" s="31">
        <v>16958.650390999999</v>
      </c>
      <c r="C2513" s="31">
        <v>7235.1064450000003</v>
      </c>
      <c r="D2513" s="39">
        <f t="shared" si="78"/>
        <v>-1.2519178806194438</v>
      </c>
      <c r="E2513" s="39">
        <f t="shared" si="79"/>
        <v>-9.1424385024718134E-3</v>
      </c>
    </row>
    <row r="2514" spans="1:5" x14ac:dyDescent="0.35">
      <c r="A2514" s="38">
        <v>44671</v>
      </c>
      <c r="B2514" s="31">
        <v>17136.550781000002</v>
      </c>
      <c r="C2514" s="31">
        <v>7233.2128910000001</v>
      </c>
      <c r="D2514" s="39">
        <f t="shared" si="78"/>
        <v>1.0490244559461803</v>
      </c>
      <c r="E2514" s="39">
        <f t="shared" si="79"/>
        <v>-2.6171750400559888E-4</v>
      </c>
    </row>
    <row r="2515" spans="1:5" x14ac:dyDescent="0.35">
      <c r="A2515" s="38">
        <v>44672</v>
      </c>
      <c r="B2515" s="31">
        <v>17392.599609000001</v>
      </c>
      <c r="C2515" s="31">
        <v>7006.9868159999996</v>
      </c>
      <c r="D2515" s="39">
        <f t="shared" si="78"/>
        <v>1.4941678245069649</v>
      </c>
      <c r="E2515" s="39">
        <f t="shared" si="79"/>
        <v>-3.1276015016989837E-2</v>
      </c>
    </row>
    <row r="2516" spans="1:5" x14ac:dyDescent="0.35">
      <c r="A2516" s="38">
        <v>44673</v>
      </c>
      <c r="B2516" s="31">
        <v>17171.949218999998</v>
      </c>
      <c r="C2516" s="31">
        <v>7112.2036129999997</v>
      </c>
      <c r="D2516" s="39">
        <f t="shared" si="78"/>
        <v>-1.2686452569506885</v>
      </c>
      <c r="E2516" s="39">
        <f t="shared" si="79"/>
        <v>1.5015983298233745E-2</v>
      </c>
    </row>
    <row r="2517" spans="1:5" x14ac:dyDescent="0.35">
      <c r="A2517" s="38">
        <v>44676</v>
      </c>
      <c r="B2517" s="31">
        <v>16953.949218999998</v>
      </c>
      <c r="C2517" s="31">
        <v>7084.953125</v>
      </c>
      <c r="D2517" s="39">
        <f t="shared" si="78"/>
        <v>-1.2695122564117107</v>
      </c>
      <c r="E2517" s="39">
        <f t="shared" si="79"/>
        <v>-3.8315112281361056E-3</v>
      </c>
    </row>
    <row r="2518" spans="1:5" x14ac:dyDescent="0.35">
      <c r="A2518" s="38">
        <v>44677</v>
      </c>
      <c r="B2518" s="31">
        <v>17200.800781000002</v>
      </c>
      <c r="C2518" s="31">
        <v>6980.0849609999996</v>
      </c>
      <c r="D2518" s="39">
        <f t="shared" si="78"/>
        <v>1.4560121586500989</v>
      </c>
      <c r="E2518" s="39">
        <f t="shared" si="79"/>
        <v>-1.4801532508374984E-2</v>
      </c>
    </row>
    <row r="2519" spans="1:5" x14ac:dyDescent="0.35">
      <c r="A2519" s="38">
        <v>44678</v>
      </c>
      <c r="B2519" s="31">
        <v>17038.400390999999</v>
      </c>
      <c r="C2519" s="31">
        <v>7214.2817379999997</v>
      </c>
      <c r="D2519" s="39">
        <f t="shared" si="78"/>
        <v>-0.94414435739172065</v>
      </c>
      <c r="E2519" s="39">
        <f t="shared" si="79"/>
        <v>3.3552138449393316E-2</v>
      </c>
    </row>
    <row r="2520" spans="1:5" x14ac:dyDescent="0.35">
      <c r="A2520" s="38">
        <v>44679</v>
      </c>
      <c r="B2520" s="31">
        <v>17245.050781000002</v>
      </c>
      <c r="C2520" s="31">
        <v>6689.7421880000002</v>
      </c>
      <c r="D2520" s="39">
        <f t="shared" si="78"/>
        <v>1.2128508853986029</v>
      </c>
      <c r="E2520" s="39">
        <f t="shared" si="79"/>
        <v>-7.2708492549864917E-2</v>
      </c>
    </row>
    <row r="2521" spans="1:5" x14ac:dyDescent="0.35">
      <c r="A2521" s="38">
        <v>44680</v>
      </c>
      <c r="B2521" s="31">
        <v>17102.550781000002</v>
      </c>
      <c r="C2521" s="31">
        <v>6703.2426759999998</v>
      </c>
      <c r="D2521" s="39">
        <f t="shared" si="78"/>
        <v>-0.82632403818144484</v>
      </c>
      <c r="E2521" s="39">
        <f t="shared" si="79"/>
        <v>2.0180879353193511E-3</v>
      </c>
    </row>
    <row r="2522" spans="1:5" x14ac:dyDescent="0.35">
      <c r="A2522" s="38">
        <v>44683</v>
      </c>
      <c r="B2522" s="31">
        <v>17069.099609000001</v>
      </c>
      <c r="C2522" s="31">
        <v>6647.5952150000003</v>
      </c>
      <c r="D2522" s="39">
        <f t="shared" si="78"/>
        <v>-0.19559171277049137</v>
      </c>
      <c r="E2522" s="39">
        <f t="shared" si="79"/>
        <v>-8.3015733861519485E-3</v>
      </c>
    </row>
    <row r="2523" spans="1:5" x14ac:dyDescent="0.35">
      <c r="A2523" s="38">
        <v>44685</v>
      </c>
      <c r="B2523" s="31">
        <v>16677.599609000001</v>
      </c>
      <c r="C2523" s="31">
        <v>6602.1108400000003</v>
      </c>
      <c r="D2523" s="39">
        <f t="shared" si="78"/>
        <v>-2.293618345244024</v>
      </c>
      <c r="E2523" s="39">
        <f t="shared" si="79"/>
        <v>-6.8422299386350343E-3</v>
      </c>
    </row>
    <row r="2524" spans="1:5" x14ac:dyDescent="0.35">
      <c r="A2524" s="38">
        <v>44686</v>
      </c>
      <c r="B2524" s="31">
        <v>16682.650390999999</v>
      </c>
      <c r="C2524" s="31">
        <v>6316.75</v>
      </c>
      <c r="D2524" s="39">
        <f t="shared" si="78"/>
        <v>3.0284825864705375E-2</v>
      </c>
      <c r="E2524" s="39">
        <f t="shared" si="79"/>
        <v>-4.3222667252281431E-2</v>
      </c>
    </row>
    <row r="2525" spans="1:5" x14ac:dyDescent="0.35">
      <c r="A2525" s="38">
        <v>44687</v>
      </c>
      <c r="B2525" s="31">
        <v>16411.25</v>
      </c>
      <c r="C2525" s="31">
        <v>6286.5600590000004</v>
      </c>
      <c r="D2525" s="39">
        <f t="shared" si="78"/>
        <v>-1.6268421661968953</v>
      </c>
      <c r="E2525" s="39">
        <f t="shared" si="79"/>
        <v>-4.7793471326235222E-3</v>
      </c>
    </row>
    <row r="2526" spans="1:5" x14ac:dyDescent="0.35">
      <c r="A2526" s="38">
        <v>44690</v>
      </c>
      <c r="B2526" s="31">
        <v>16301.849609000001</v>
      </c>
      <c r="C2526" s="31">
        <v>5978.53125</v>
      </c>
      <c r="D2526" s="39">
        <f t="shared" si="78"/>
        <v>-0.6666182710031181</v>
      </c>
      <c r="E2526" s="39">
        <f t="shared" si="79"/>
        <v>-4.8997990333205906E-2</v>
      </c>
    </row>
    <row r="2527" spans="1:5" x14ac:dyDescent="0.35">
      <c r="A2527" s="38">
        <v>44691</v>
      </c>
      <c r="B2527" s="31">
        <v>16240.049805000001</v>
      </c>
      <c r="C2527" s="31">
        <v>6015.048828</v>
      </c>
      <c r="D2527" s="39">
        <f t="shared" si="78"/>
        <v>-0.37909688460063756</v>
      </c>
      <c r="E2527" s="39">
        <f t="shared" si="79"/>
        <v>6.1081186119082273E-3</v>
      </c>
    </row>
    <row r="2528" spans="1:5" x14ac:dyDescent="0.35">
      <c r="A2528" s="38">
        <v>44692</v>
      </c>
      <c r="B2528" s="31">
        <v>16167.099609000001</v>
      </c>
      <c r="C2528" s="31">
        <v>5906.9423829999996</v>
      </c>
      <c r="D2528" s="39">
        <f t="shared" si="78"/>
        <v>-0.44919933667654033</v>
      </c>
      <c r="E2528" s="39">
        <f t="shared" si="79"/>
        <v>-1.7972662914516303E-2</v>
      </c>
    </row>
    <row r="2529" spans="1:5" x14ac:dyDescent="0.35">
      <c r="A2529" s="38">
        <v>44693</v>
      </c>
      <c r="B2529" s="31">
        <v>15808</v>
      </c>
      <c r="C2529" s="31">
        <v>5785.9326170000004</v>
      </c>
      <c r="D2529" s="39">
        <f t="shared" si="78"/>
        <v>-2.2211752119105825</v>
      </c>
      <c r="E2529" s="39">
        <f t="shared" si="79"/>
        <v>-2.0486024435969044E-2</v>
      </c>
    </row>
    <row r="2530" spans="1:5" x14ac:dyDescent="0.35">
      <c r="A2530" s="38">
        <v>44694</v>
      </c>
      <c r="B2530" s="31">
        <v>15782.150390999999</v>
      </c>
      <c r="C2530" s="31">
        <v>5573.107422</v>
      </c>
      <c r="D2530" s="39">
        <f t="shared" si="78"/>
        <v>-0.16352232413968107</v>
      </c>
      <c r="E2530" s="39">
        <f t="shared" si="79"/>
        <v>-3.6783213543601548E-2</v>
      </c>
    </row>
    <row r="2531" spans="1:5" x14ac:dyDescent="0.35">
      <c r="A2531" s="38">
        <v>44697</v>
      </c>
      <c r="B2531" s="31">
        <v>15842.299805000001</v>
      </c>
      <c r="C2531" s="31">
        <v>5495.7392579999996</v>
      </c>
      <c r="D2531" s="39">
        <f t="shared" si="78"/>
        <v>0.38112305680664671</v>
      </c>
      <c r="E2531" s="39">
        <f t="shared" si="79"/>
        <v>-1.3882410321858754E-2</v>
      </c>
    </row>
    <row r="2532" spans="1:5" x14ac:dyDescent="0.35">
      <c r="A2532" s="38">
        <v>44698</v>
      </c>
      <c r="B2532" s="31">
        <v>16259.299805000001</v>
      </c>
      <c r="C2532" s="31">
        <v>5624.9189450000003</v>
      </c>
      <c r="D2532" s="39">
        <f t="shared" si="78"/>
        <v>2.6321935901528026</v>
      </c>
      <c r="E2532" s="39">
        <f t="shared" si="79"/>
        <v>2.3505425009375646E-2</v>
      </c>
    </row>
    <row r="2533" spans="1:5" x14ac:dyDescent="0.35">
      <c r="A2533" s="38">
        <v>44699</v>
      </c>
      <c r="B2533" s="31">
        <v>16240.299805000001</v>
      </c>
      <c r="C2533" s="31">
        <v>5816.1225590000004</v>
      </c>
      <c r="D2533" s="39">
        <f t="shared" si="78"/>
        <v>-0.11685620062284104</v>
      </c>
      <c r="E2533" s="39">
        <f t="shared" si="79"/>
        <v>3.3992243420673862E-2</v>
      </c>
    </row>
    <row r="2534" spans="1:5" x14ac:dyDescent="0.35">
      <c r="A2534" s="38">
        <v>44700</v>
      </c>
      <c r="B2534" s="31">
        <v>15809.400390999999</v>
      </c>
      <c r="C2534" s="31">
        <v>5794.1030270000001</v>
      </c>
      <c r="D2534" s="39">
        <f t="shared" si="78"/>
        <v>-2.6532725329820432</v>
      </c>
      <c r="E2534" s="39">
        <f t="shared" si="79"/>
        <v>-3.7859470423171754E-3</v>
      </c>
    </row>
    <row r="2535" spans="1:5" x14ac:dyDescent="0.35">
      <c r="A2535" s="38">
        <v>44701</v>
      </c>
      <c r="B2535" s="31">
        <v>16266.150390999999</v>
      </c>
      <c r="C2535" s="31">
        <v>5686.2954099999997</v>
      </c>
      <c r="D2535" s="39">
        <f t="shared" si="78"/>
        <v>2.8891038793604049</v>
      </c>
      <c r="E2535" s="39">
        <f t="shared" si="79"/>
        <v>-1.8606437700128316E-2</v>
      </c>
    </row>
    <row r="2536" spans="1:5" x14ac:dyDescent="0.35">
      <c r="A2536" s="38">
        <v>44704</v>
      </c>
      <c r="B2536" s="31">
        <v>16214.700194999999</v>
      </c>
      <c r="C2536" s="31">
        <v>5748.6684569999998</v>
      </c>
      <c r="D2536" s="39">
        <f t="shared" si="78"/>
        <v>-0.31630222740635044</v>
      </c>
      <c r="E2536" s="39">
        <f t="shared" si="79"/>
        <v>1.0969012775929635E-2</v>
      </c>
    </row>
    <row r="2537" spans="1:5" x14ac:dyDescent="0.35">
      <c r="A2537" s="38">
        <v>44705</v>
      </c>
      <c r="B2537" s="31">
        <v>16125.150390999999</v>
      </c>
      <c r="C2537" s="31">
        <v>5772.9799800000001</v>
      </c>
      <c r="D2537" s="39">
        <f t="shared" si="78"/>
        <v>-0.55227542244422123</v>
      </c>
      <c r="E2537" s="39">
        <f t="shared" si="79"/>
        <v>4.2290702937298145E-3</v>
      </c>
    </row>
    <row r="2538" spans="1:5" x14ac:dyDescent="0.35">
      <c r="A2538" s="38">
        <v>44706</v>
      </c>
      <c r="B2538" s="31">
        <v>16025.799805000001</v>
      </c>
      <c r="C2538" s="31">
        <v>5777.7622069999998</v>
      </c>
      <c r="D2538" s="39">
        <f t="shared" si="78"/>
        <v>-0.6161219188098217</v>
      </c>
      <c r="E2538" s="39">
        <f t="shared" si="79"/>
        <v>8.2838101233112071E-4</v>
      </c>
    </row>
    <row r="2539" spans="1:5" x14ac:dyDescent="0.35">
      <c r="A2539" s="38">
        <v>44707</v>
      </c>
      <c r="B2539" s="31">
        <v>16170.150390999999</v>
      </c>
      <c r="C2539" s="31">
        <v>5806.2587890000004</v>
      </c>
      <c r="D2539" s="39">
        <f t="shared" si="78"/>
        <v>0.90073873227195633</v>
      </c>
      <c r="E2539" s="39">
        <f t="shared" si="79"/>
        <v>4.932114022532093E-3</v>
      </c>
    </row>
    <row r="2540" spans="1:5" x14ac:dyDescent="0.35">
      <c r="A2540" s="38">
        <v>44708</v>
      </c>
      <c r="B2540" s="31">
        <v>16352.450194999999</v>
      </c>
      <c r="C2540" s="31">
        <v>5796.6933589999999</v>
      </c>
      <c r="D2540" s="39">
        <f t="shared" si="78"/>
        <v>1.1273847156144254</v>
      </c>
      <c r="E2540" s="39">
        <f t="shared" si="79"/>
        <v>-1.647434320034501E-3</v>
      </c>
    </row>
    <row r="2541" spans="1:5" x14ac:dyDescent="0.35">
      <c r="A2541" s="38">
        <v>44711</v>
      </c>
      <c r="B2541" s="31">
        <v>16661.400390999999</v>
      </c>
      <c r="C2541" s="31">
        <v>5971.7563479999999</v>
      </c>
      <c r="D2541" s="39">
        <f t="shared" si="78"/>
        <v>1.8893205135366555</v>
      </c>
      <c r="E2541" s="39">
        <f t="shared" si="79"/>
        <v>3.0200491583394797E-2</v>
      </c>
    </row>
    <row r="2542" spans="1:5" x14ac:dyDescent="0.35">
      <c r="A2542" s="38">
        <v>44712</v>
      </c>
      <c r="B2542" s="31">
        <v>16584.550781000002</v>
      </c>
      <c r="C2542" s="31">
        <v>6089.029297</v>
      </c>
      <c r="D2542" s="39">
        <f t="shared" si="78"/>
        <v>-0.4612434020942765</v>
      </c>
      <c r="E2542" s="39">
        <f t="shared" si="79"/>
        <v>1.9637932655989225E-2</v>
      </c>
    </row>
    <row r="2543" spans="1:5" x14ac:dyDescent="0.35">
      <c r="A2543" s="38">
        <v>44713</v>
      </c>
      <c r="B2543" s="31">
        <v>16522.75</v>
      </c>
      <c r="C2543" s="31">
        <v>6060.0844729999999</v>
      </c>
      <c r="D2543" s="39">
        <f t="shared" si="78"/>
        <v>-0.37264066911479721</v>
      </c>
      <c r="E2543" s="39">
        <f t="shared" si="79"/>
        <v>-4.7536023540338292E-3</v>
      </c>
    </row>
    <row r="2544" spans="1:5" x14ac:dyDescent="0.35">
      <c r="A2544" s="38">
        <v>44714</v>
      </c>
      <c r="B2544" s="31">
        <v>16628</v>
      </c>
      <c r="C2544" s="31">
        <v>5988.345703</v>
      </c>
      <c r="D2544" s="39">
        <f t="shared" si="78"/>
        <v>0.63700049931155522</v>
      </c>
      <c r="E2544" s="39">
        <f t="shared" si="79"/>
        <v>-1.1837915844180664E-2</v>
      </c>
    </row>
    <row r="2545" spans="1:5" x14ac:dyDescent="0.35">
      <c r="A2545" s="38">
        <v>44715</v>
      </c>
      <c r="B2545" s="31">
        <v>16584.300781000002</v>
      </c>
      <c r="C2545" s="31">
        <v>6035.873047</v>
      </c>
      <c r="D2545" s="39">
        <f t="shared" si="78"/>
        <v>-0.26280502165021813</v>
      </c>
      <c r="E2545" s="39">
        <f t="shared" si="79"/>
        <v>7.936639993277303E-3</v>
      </c>
    </row>
    <row r="2546" spans="1:5" x14ac:dyDescent="0.35">
      <c r="A2546" s="38">
        <v>44718</v>
      </c>
      <c r="B2546" s="31">
        <v>16569.550781000002</v>
      </c>
      <c r="C2546" s="31">
        <v>6006.3305659999996</v>
      </c>
      <c r="D2546" s="39">
        <f t="shared" si="78"/>
        <v>-8.8939535014334228E-2</v>
      </c>
      <c r="E2546" s="39">
        <f t="shared" si="79"/>
        <v>-4.8944834939303201E-3</v>
      </c>
    </row>
    <row r="2547" spans="1:5" x14ac:dyDescent="0.35">
      <c r="A2547" s="38">
        <v>44719</v>
      </c>
      <c r="B2547" s="31">
        <v>16416.349609000001</v>
      </c>
      <c r="C2547" s="31">
        <v>5999.15625</v>
      </c>
      <c r="D2547" s="39">
        <f t="shared" si="78"/>
        <v>-0.9245946014159534</v>
      </c>
      <c r="E2547" s="39">
        <f t="shared" si="79"/>
        <v>-1.1944590663409776E-3</v>
      </c>
    </row>
    <row r="2548" spans="1:5" x14ac:dyDescent="0.35">
      <c r="A2548" s="38">
        <v>44720</v>
      </c>
      <c r="B2548" s="31">
        <v>16356.25</v>
      </c>
      <c r="C2548" s="31">
        <v>5857.2729490000002</v>
      </c>
      <c r="D2548" s="39">
        <f t="shared" si="78"/>
        <v>-0.36609605930329442</v>
      </c>
      <c r="E2548" s="39">
        <f t="shared" si="79"/>
        <v>-2.3650542690899216E-2</v>
      </c>
    </row>
    <row r="2549" spans="1:5" x14ac:dyDescent="0.35">
      <c r="A2549" s="38">
        <v>44721</v>
      </c>
      <c r="B2549" s="31">
        <v>16478.099609000001</v>
      </c>
      <c r="C2549" s="31">
        <v>5932.6982420000004</v>
      </c>
      <c r="D2549" s="39">
        <f t="shared" si="78"/>
        <v>0.74497277187619892</v>
      </c>
      <c r="E2549" s="39">
        <f t="shared" si="79"/>
        <v>1.2877203035736527E-2</v>
      </c>
    </row>
    <row r="2550" spans="1:5" x14ac:dyDescent="0.35">
      <c r="A2550" s="38">
        <v>44722</v>
      </c>
      <c r="B2550" s="31">
        <v>16201.799805000001</v>
      </c>
      <c r="C2550" s="31">
        <v>5877.1503910000001</v>
      </c>
      <c r="D2550" s="39">
        <f t="shared" si="78"/>
        <v>-1.6767698372759618</v>
      </c>
      <c r="E2550" s="39">
        <f t="shared" si="79"/>
        <v>-9.3629995550345499E-3</v>
      </c>
    </row>
    <row r="2551" spans="1:5" x14ac:dyDescent="0.35">
      <c r="A2551" s="38">
        <v>44725</v>
      </c>
      <c r="B2551" s="31">
        <v>15774.400390999999</v>
      </c>
      <c r="C2551" s="31">
        <v>5646.9389650000003</v>
      </c>
      <c r="D2551" s="39">
        <f t="shared" si="78"/>
        <v>-2.6379749110842772</v>
      </c>
      <c r="E2551" s="39">
        <f t="shared" si="79"/>
        <v>-3.9170586199824851E-2</v>
      </c>
    </row>
    <row r="2552" spans="1:5" x14ac:dyDescent="0.35">
      <c r="A2552" s="38">
        <v>44726</v>
      </c>
      <c r="B2552" s="31">
        <v>15732.099609000001</v>
      </c>
      <c r="C2552" s="31">
        <v>5338.8110349999997</v>
      </c>
      <c r="D2552" s="39">
        <f t="shared" si="78"/>
        <v>-0.2681609503466954</v>
      </c>
      <c r="E2552" s="39">
        <f t="shared" si="79"/>
        <v>-5.4565479086951765E-2</v>
      </c>
    </row>
    <row r="2553" spans="1:5" x14ac:dyDescent="0.35">
      <c r="A2553" s="38">
        <v>44727</v>
      </c>
      <c r="B2553" s="31">
        <v>15692.150390999999</v>
      </c>
      <c r="C2553" s="31">
        <v>5356.2475590000004</v>
      </c>
      <c r="D2553" s="39">
        <f t="shared" si="78"/>
        <v>-0.25393443337434418</v>
      </c>
      <c r="E2553" s="39">
        <f t="shared" si="79"/>
        <v>3.2659938487597448E-3</v>
      </c>
    </row>
    <row r="2554" spans="1:5" x14ac:dyDescent="0.35">
      <c r="A2554" s="38">
        <v>44728</v>
      </c>
      <c r="B2554" s="31">
        <v>15360.599609000001</v>
      </c>
      <c r="C2554" s="31">
        <v>5465.0512699999999</v>
      </c>
      <c r="D2554" s="39">
        <f t="shared" si="78"/>
        <v>-2.112844790157979</v>
      </c>
      <c r="E2554" s="39">
        <f t="shared" si="79"/>
        <v>2.0313420879357745E-2</v>
      </c>
    </row>
    <row r="2555" spans="1:5" x14ac:dyDescent="0.35">
      <c r="A2555" s="38">
        <v>44729</v>
      </c>
      <c r="B2555" s="31">
        <v>15293.5</v>
      </c>
      <c r="C2555" s="31">
        <v>5264.7304690000001</v>
      </c>
      <c r="D2555" s="39">
        <f t="shared" si="78"/>
        <v>-0.43682936023334751</v>
      </c>
      <c r="E2555" s="39">
        <f t="shared" si="79"/>
        <v>-3.6654880458239482E-2</v>
      </c>
    </row>
    <row r="2556" spans="1:5" x14ac:dyDescent="0.35">
      <c r="A2556" s="38">
        <v>44732</v>
      </c>
      <c r="B2556" s="31">
        <v>15350.150390999999</v>
      </c>
      <c r="C2556" s="31">
        <v>5399.8881840000004</v>
      </c>
      <c r="D2556" s="39">
        <f t="shared" si="78"/>
        <v>0.37042136201653786</v>
      </c>
      <c r="E2556" s="39">
        <f t="shared" si="79"/>
        <v>2.5672295247751321E-2</v>
      </c>
    </row>
    <row r="2557" spans="1:5" x14ac:dyDescent="0.35">
      <c r="A2557" s="38">
        <v>44733</v>
      </c>
      <c r="B2557" s="31">
        <v>15638.799805000001</v>
      </c>
      <c r="C2557" s="31">
        <v>5450.6040039999998</v>
      </c>
      <c r="D2557" s="39">
        <f t="shared" si="78"/>
        <v>1.8804337849956207</v>
      </c>
      <c r="E2557" s="39">
        <f t="shared" si="79"/>
        <v>9.392012995800848E-3</v>
      </c>
    </row>
    <row r="2558" spans="1:5" x14ac:dyDescent="0.35">
      <c r="A2558" s="38">
        <v>44734</v>
      </c>
      <c r="B2558" s="31">
        <v>15413.299805000001</v>
      </c>
      <c r="C2558" s="31">
        <v>5529.0180659999996</v>
      </c>
      <c r="D2558" s="39">
        <f t="shared" si="78"/>
        <v>-1.4419265085029329</v>
      </c>
      <c r="E2558" s="39">
        <f t="shared" si="79"/>
        <v>1.438630690148369E-2</v>
      </c>
    </row>
    <row r="2559" spans="1:5" x14ac:dyDescent="0.35">
      <c r="A2559" s="38">
        <v>44735</v>
      </c>
      <c r="B2559" s="31">
        <v>15556.650390999999</v>
      </c>
      <c r="C2559" s="31">
        <v>5419.8657229999999</v>
      </c>
      <c r="D2559" s="39">
        <f t="shared" si="78"/>
        <v>0.93004475234755646</v>
      </c>
      <c r="E2559" s="39">
        <f t="shared" si="79"/>
        <v>-1.9741722978121257E-2</v>
      </c>
    </row>
    <row r="2560" spans="1:5" x14ac:dyDescent="0.35">
      <c r="A2560" s="38">
        <v>44736</v>
      </c>
      <c r="B2560" s="31">
        <v>15699.25</v>
      </c>
      <c r="C2560" s="31">
        <v>5428.3847660000001</v>
      </c>
      <c r="D2560" s="39">
        <f t="shared" si="78"/>
        <v>0.91664725642030909</v>
      </c>
      <c r="E2560" s="39">
        <f t="shared" si="79"/>
        <v>1.5718180920697763E-3</v>
      </c>
    </row>
    <row r="2561" spans="1:5" x14ac:dyDescent="0.35">
      <c r="A2561" s="38">
        <v>44739</v>
      </c>
      <c r="B2561" s="31">
        <v>15832.049805000001</v>
      </c>
      <c r="C2561" s="31">
        <v>5567.4780270000001</v>
      </c>
      <c r="D2561" s="39">
        <f t="shared" si="78"/>
        <v>0.84589903976304959</v>
      </c>
      <c r="E2561" s="39">
        <f t="shared" si="79"/>
        <v>2.5623323879175441E-2</v>
      </c>
    </row>
    <row r="2562" spans="1:5" x14ac:dyDescent="0.35">
      <c r="A2562" s="38">
        <v>44740</v>
      </c>
      <c r="B2562" s="31">
        <v>15850.200194999999</v>
      </c>
      <c r="C2562" s="31">
        <v>5620.734375</v>
      </c>
      <c r="D2562" s="39">
        <f t="shared" si="78"/>
        <v>0.11464333566122759</v>
      </c>
      <c r="E2562" s="39">
        <f t="shared" si="79"/>
        <v>9.5656144023790121E-3</v>
      </c>
    </row>
    <row r="2563" spans="1:5" x14ac:dyDescent="0.35">
      <c r="A2563" s="38">
        <v>44741</v>
      </c>
      <c r="B2563" s="31">
        <v>15799.099609000001</v>
      </c>
      <c r="C2563" s="31">
        <v>5556.0200199999999</v>
      </c>
      <c r="D2563" s="39">
        <f t="shared" si="78"/>
        <v>-0.32239710143294287</v>
      </c>
      <c r="E2563" s="39">
        <f t="shared" si="79"/>
        <v>-1.1513505297072514E-2</v>
      </c>
    </row>
    <row r="2564" spans="1:5" x14ac:dyDescent="0.35">
      <c r="A2564" s="38">
        <v>44742</v>
      </c>
      <c r="B2564" s="31">
        <v>15780.25</v>
      </c>
      <c r="C2564" s="31">
        <v>5492.7998049999997</v>
      </c>
      <c r="D2564" s="39">
        <f t="shared" ref="D2564:D2627" si="80">((B2564-B2563)/B2563)*100</f>
        <v>-0.11930812176956622</v>
      </c>
      <c r="E2564" s="39">
        <f t="shared" ref="E2564:E2627" si="81">((C2564-C2563)/C2563)</f>
        <v>-1.1378687400770072E-2</v>
      </c>
    </row>
    <row r="2565" spans="1:5" x14ac:dyDescent="0.35">
      <c r="A2565" s="38">
        <v>44743</v>
      </c>
      <c r="B2565" s="31">
        <v>15752.049805000001</v>
      </c>
      <c r="C2565" s="31">
        <v>5400.5</v>
      </c>
      <c r="D2565" s="39">
        <f t="shared" si="80"/>
        <v>-0.17870562887152891</v>
      </c>
      <c r="E2565" s="39">
        <f t="shared" si="81"/>
        <v>-1.6803780999988523E-2</v>
      </c>
    </row>
    <row r="2566" spans="1:5" x14ac:dyDescent="0.35">
      <c r="A2566" s="38">
        <v>44746</v>
      </c>
      <c r="B2566" s="31">
        <v>15835.349609000001</v>
      </c>
      <c r="C2566" s="31">
        <v>5614.3999020000001</v>
      </c>
      <c r="D2566" s="39">
        <f t="shared" si="80"/>
        <v>0.52881882060555241</v>
      </c>
      <c r="E2566" s="39">
        <f t="shared" si="81"/>
        <v>3.9607425608739949E-2</v>
      </c>
    </row>
    <row r="2567" spans="1:5" x14ac:dyDescent="0.35">
      <c r="A2567" s="38">
        <v>44747</v>
      </c>
      <c r="B2567" s="31">
        <v>15810.849609000001</v>
      </c>
      <c r="C2567" s="31">
        <v>5630.2998049999997</v>
      </c>
      <c r="D2567" s="39">
        <f t="shared" si="80"/>
        <v>-0.15471713984814997</v>
      </c>
      <c r="E2567" s="39">
        <f t="shared" si="81"/>
        <v>2.8319861922082835E-3</v>
      </c>
    </row>
    <row r="2568" spans="1:5" x14ac:dyDescent="0.35">
      <c r="A2568" s="38">
        <v>44748</v>
      </c>
      <c r="B2568" s="31">
        <v>15989.799805000001</v>
      </c>
      <c r="C2568" s="31">
        <v>5661.1000979999999</v>
      </c>
      <c r="D2568" s="39">
        <f t="shared" si="80"/>
        <v>1.131818975105146</v>
      </c>
      <c r="E2568" s="39">
        <f t="shared" si="81"/>
        <v>5.4704534512794454E-3</v>
      </c>
    </row>
    <row r="2569" spans="1:5" x14ac:dyDescent="0.35">
      <c r="A2569" s="38">
        <v>44749</v>
      </c>
      <c r="B2569" s="31">
        <v>16132.900390999999</v>
      </c>
      <c r="C2569" s="31">
        <v>5916.7001950000003</v>
      </c>
      <c r="D2569" s="39">
        <f t="shared" si="80"/>
        <v>0.89494920352443175</v>
      </c>
      <c r="E2569" s="39">
        <f t="shared" si="81"/>
        <v>4.5150252172771327E-2</v>
      </c>
    </row>
    <row r="2570" spans="1:5" x14ac:dyDescent="0.35">
      <c r="A2570" s="38">
        <v>44750</v>
      </c>
      <c r="B2570" s="31">
        <v>16220.599609000001</v>
      </c>
      <c r="C2570" s="31">
        <v>5860.7001950000003</v>
      </c>
      <c r="D2570" s="39">
        <f t="shared" si="80"/>
        <v>0.54360478199522022</v>
      </c>
      <c r="E2570" s="39">
        <f t="shared" si="81"/>
        <v>-9.4647350980067695E-3</v>
      </c>
    </row>
    <row r="2571" spans="1:5" x14ac:dyDescent="0.35">
      <c r="A2571" s="38">
        <v>44753</v>
      </c>
      <c r="B2571" s="31">
        <v>16216</v>
      </c>
      <c r="C2571" s="31">
        <v>5873.2001950000003</v>
      </c>
      <c r="D2571" s="39">
        <f t="shared" si="80"/>
        <v>-2.8356590452110596E-2</v>
      </c>
      <c r="E2571" s="39">
        <f t="shared" si="81"/>
        <v>2.1328509536563999E-3</v>
      </c>
    </row>
    <row r="2572" spans="1:5" x14ac:dyDescent="0.35">
      <c r="A2572" s="38">
        <v>44754</v>
      </c>
      <c r="B2572" s="31">
        <v>16058.299805000001</v>
      </c>
      <c r="C2572" s="31">
        <v>5861.5</v>
      </c>
      <c r="D2572" s="39">
        <f t="shared" si="80"/>
        <v>-0.9724975024666962</v>
      </c>
      <c r="E2572" s="39">
        <f t="shared" si="81"/>
        <v>-1.9921328426640407E-3</v>
      </c>
    </row>
    <row r="2573" spans="1:5" x14ac:dyDescent="0.35">
      <c r="A2573" s="38">
        <v>44755</v>
      </c>
      <c r="B2573" s="31">
        <v>15966.650390999999</v>
      </c>
      <c r="C2573" s="31">
        <v>5873.5498049999997</v>
      </c>
      <c r="D2573" s="39">
        <f t="shared" si="80"/>
        <v>-0.57072924975198724</v>
      </c>
      <c r="E2573" s="39">
        <f t="shared" si="81"/>
        <v>2.0557544997013822E-3</v>
      </c>
    </row>
    <row r="2574" spans="1:5" x14ac:dyDescent="0.35">
      <c r="A2574" s="38">
        <v>44756</v>
      </c>
      <c r="B2574" s="31">
        <v>15938.650390999999</v>
      </c>
      <c r="C2574" s="31">
        <v>5878.8999020000001</v>
      </c>
      <c r="D2574" s="39">
        <f t="shared" si="80"/>
        <v>-0.17536552322698129</v>
      </c>
      <c r="E2574" s="39">
        <f t="shared" si="81"/>
        <v>9.1087965159434962E-4</v>
      </c>
    </row>
    <row r="2575" spans="1:5" x14ac:dyDescent="0.35">
      <c r="A2575" s="38">
        <v>44757</v>
      </c>
      <c r="B2575" s="31">
        <v>16049.200194999999</v>
      </c>
      <c r="C2575" s="31">
        <v>5830.8500979999999</v>
      </c>
      <c r="D2575" s="39">
        <f t="shared" si="80"/>
        <v>0.69359576430902736</v>
      </c>
      <c r="E2575" s="39">
        <f t="shared" si="81"/>
        <v>-8.1732645224412981E-3</v>
      </c>
    </row>
    <row r="2576" spans="1:5" x14ac:dyDescent="0.35">
      <c r="A2576" s="38">
        <v>44760</v>
      </c>
      <c r="B2576" s="31">
        <v>16278.5</v>
      </c>
      <c r="C2576" s="31">
        <v>5915.2001950000003</v>
      </c>
      <c r="D2576" s="39">
        <f t="shared" si="80"/>
        <v>1.4287304178026086</v>
      </c>
      <c r="E2576" s="39">
        <f t="shared" si="81"/>
        <v>1.4466174842830004E-2</v>
      </c>
    </row>
    <row r="2577" spans="1:5" x14ac:dyDescent="0.35">
      <c r="A2577" s="38">
        <v>44761</v>
      </c>
      <c r="B2577" s="31">
        <v>16340.549805000001</v>
      </c>
      <c r="C2577" s="31">
        <v>6059.7998049999997</v>
      </c>
      <c r="D2577" s="39">
        <f t="shared" si="80"/>
        <v>0.38117642903216242</v>
      </c>
      <c r="E2577" s="39">
        <f t="shared" si="81"/>
        <v>2.4445429610687807E-2</v>
      </c>
    </row>
    <row r="2578" spans="1:5" x14ac:dyDescent="0.35">
      <c r="A2578" s="38">
        <v>44762</v>
      </c>
      <c r="B2578" s="31">
        <v>16520.849609000001</v>
      </c>
      <c r="C2578" s="31">
        <v>6065.9501950000003</v>
      </c>
      <c r="D2578" s="39">
        <f t="shared" si="80"/>
        <v>1.1033888464685</v>
      </c>
      <c r="E2578" s="39">
        <f t="shared" si="81"/>
        <v>1.0149493709224438E-3</v>
      </c>
    </row>
    <row r="2579" spans="1:5" x14ac:dyDescent="0.35">
      <c r="A2579" s="38">
        <v>44763</v>
      </c>
      <c r="B2579" s="31">
        <v>16605.25</v>
      </c>
      <c r="C2579" s="31">
        <v>6074.3999020000001</v>
      </c>
      <c r="D2579" s="39">
        <f t="shared" si="80"/>
        <v>0.51087197691104658</v>
      </c>
      <c r="E2579" s="39">
        <f t="shared" si="81"/>
        <v>1.3929733559244566E-3</v>
      </c>
    </row>
    <row r="2580" spans="1:5" x14ac:dyDescent="0.35">
      <c r="A2580" s="38">
        <v>44764</v>
      </c>
      <c r="B2580" s="31">
        <v>16719.449218999998</v>
      </c>
      <c r="C2580" s="31">
        <v>6266.8999020000001</v>
      </c>
      <c r="D2580" s="39">
        <f t="shared" si="80"/>
        <v>0.68772959756702412</v>
      </c>
      <c r="E2580" s="39">
        <f t="shared" si="81"/>
        <v>3.1690373222977838E-2</v>
      </c>
    </row>
    <row r="2581" spans="1:5" x14ac:dyDescent="0.35">
      <c r="A2581" s="38">
        <v>44767</v>
      </c>
      <c r="B2581" s="31">
        <v>16631</v>
      </c>
      <c r="C2581" s="31">
        <v>6258.25</v>
      </c>
      <c r="D2581" s="39">
        <f t="shared" si="80"/>
        <v>-0.52901993266311953</v>
      </c>
      <c r="E2581" s="39">
        <f t="shared" si="81"/>
        <v>-1.3802521398562002E-3</v>
      </c>
    </row>
    <row r="2582" spans="1:5" x14ac:dyDescent="0.35">
      <c r="A2582" s="38">
        <v>44768</v>
      </c>
      <c r="B2582" s="31">
        <v>16483.849609000001</v>
      </c>
      <c r="C2582" s="31">
        <v>6227</v>
      </c>
      <c r="D2582" s="39">
        <f t="shared" si="80"/>
        <v>-0.88479580903132238</v>
      </c>
      <c r="E2582" s="39">
        <f t="shared" si="81"/>
        <v>-4.9934087005153198E-3</v>
      </c>
    </row>
    <row r="2583" spans="1:5" x14ac:dyDescent="0.35">
      <c r="A2583" s="38">
        <v>44769</v>
      </c>
      <c r="B2583" s="31">
        <v>16641.800781000002</v>
      </c>
      <c r="C2583" s="31">
        <v>6264.4501950000003</v>
      </c>
      <c r="D2583" s="39">
        <f t="shared" si="80"/>
        <v>0.9582177449238638</v>
      </c>
      <c r="E2583" s="39">
        <f t="shared" si="81"/>
        <v>6.0141633210214146E-3</v>
      </c>
    </row>
    <row r="2584" spans="1:5" x14ac:dyDescent="0.35">
      <c r="A2584" s="38">
        <v>44770</v>
      </c>
      <c r="B2584" s="31">
        <v>16929.599609000001</v>
      </c>
      <c r="C2584" s="31">
        <v>6396.3500979999999</v>
      </c>
      <c r="D2584" s="39">
        <f t="shared" si="80"/>
        <v>1.7293731116441433</v>
      </c>
      <c r="E2584" s="39">
        <f t="shared" si="81"/>
        <v>2.1055303960318187E-2</v>
      </c>
    </row>
    <row r="2585" spans="1:5" x14ac:dyDescent="0.35">
      <c r="A2585" s="38">
        <v>44771</v>
      </c>
      <c r="B2585" s="31">
        <v>17158.25</v>
      </c>
      <c r="C2585" s="31">
        <v>7076.6000979999999</v>
      </c>
      <c r="D2585" s="39">
        <f t="shared" si="80"/>
        <v>1.3505953848928927</v>
      </c>
      <c r="E2585" s="39">
        <f t="shared" si="81"/>
        <v>0.10634971344246767</v>
      </c>
    </row>
    <row r="2586" spans="1:5" x14ac:dyDescent="0.35">
      <c r="A2586" s="38">
        <v>44774</v>
      </c>
      <c r="B2586" s="31">
        <v>17340.050781000002</v>
      </c>
      <c r="C2586" s="31">
        <v>7209.1000979999999</v>
      </c>
      <c r="D2586" s="39">
        <f t="shared" si="80"/>
        <v>1.0595531653869232</v>
      </c>
      <c r="E2586" s="39">
        <f t="shared" si="81"/>
        <v>1.8723680604397493E-2</v>
      </c>
    </row>
    <row r="2587" spans="1:5" x14ac:dyDescent="0.35">
      <c r="A2587" s="38">
        <v>44775</v>
      </c>
      <c r="B2587" s="31">
        <v>17345.449218999998</v>
      </c>
      <c r="C2587" s="31">
        <v>7261</v>
      </c>
      <c r="D2587" s="39">
        <f t="shared" si="80"/>
        <v>3.1132769264503868E-2</v>
      </c>
      <c r="E2587" s="39">
        <f t="shared" si="81"/>
        <v>7.1992206092960972E-3</v>
      </c>
    </row>
    <row r="2588" spans="1:5" x14ac:dyDescent="0.35">
      <c r="A2588" s="38">
        <v>44776</v>
      </c>
      <c r="B2588" s="31">
        <v>17388.150390999999</v>
      </c>
      <c r="C2588" s="31">
        <v>7341.8999020000001</v>
      </c>
      <c r="D2588" s="39">
        <f t="shared" si="80"/>
        <v>0.24618083660368162</v>
      </c>
      <c r="E2588" s="39">
        <f t="shared" si="81"/>
        <v>1.1141702520314021E-2</v>
      </c>
    </row>
    <row r="2589" spans="1:5" x14ac:dyDescent="0.35">
      <c r="A2589" s="38">
        <v>44777</v>
      </c>
      <c r="B2589" s="31">
        <v>17382</v>
      </c>
      <c r="C2589" s="31">
        <v>7296.3500979999999</v>
      </c>
      <c r="D2589" s="39">
        <f t="shared" si="80"/>
        <v>-3.5371162899434219E-2</v>
      </c>
      <c r="E2589" s="39">
        <f t="shared" si="81"/>
        <v>-6.2040894874625082E-3</v>
      </c>
    </row>
    <row r="2590" spans="1:5" x14ac:dyDescent="0.35">
      <c r="A2590" s="38">
        <v>44778</v>
      </c>
      <c r="B2590" s="31">
        <v>17397.5</v>
      </c>
      <c r="C2590" s="31">
        <v>7316.6499020000001</v>
      </c>
      <c r="D2590" s="39">
        <f t="shared" si="80"/>
        <v>8.9172707398458173E-2</v>
      </c>
      <c r="E2590" s="39">
        <f t="shared" si="81"/>
        <v>2.782186124205388E-3</v>
      </c>
    </row>
    <row r="2591" spans="1:5" x14ac:dyDescent="0.35">
      <c r="A2591" s="38">
        <v>44781</v>
      </c>
      <c r="B2591" s="31">
        <v>17525.099609000001</v>
      </c>
      <c r="C2591" s="31">
        <v>7304.7001950000003</v>
      </c>
      <c r="D2591" s="39">
        <f t="shared" si="80"/>
        <v>0.7334364650093449</v>
      </c>
      <c r="E2591" s="39">
        <f t="shared" si="81"/>
        <v>-1.6332210998278487E-3</v>
      </c>
    </row>
    <row r="2592" spans="1:5" x14ac:dyDescent="0.35">
      <c r="A2592" s="38">
        <v>44783</v>
      </c>
      <c r="B2592" s="31">
        <v>17534.75</v>
      </c>
      <c r="C2592" s="31">
        <v>7342.2001950000003</v>
      </c>
      <c r="D2592" s="39">
        <f t="shared" si="80"/>
        <v>5.5066112120944907E-2</v>
      </c>
      <c r="E2592" s="39">
        <f t="shared" si="81"/>
        <v>5.1336809176190969E-3</v>
      </c>
    </row>
    <row r="2593" spans="1:5" x14ac:dyDescent="0.35">
      <c r="A2593" s="38">
        <v>44784</v>
      </c>
      <c r="B2593" s="31">
        <v>17659</v>
      </c>
      <c r="C2593" s="31">
        <v>7149.3999020000001</v>
      </c>
      <c r="D2593" s="39">
        <f t="shared" si="80"/>
        <v>0.70859293688247615</v>
      </c>
      <c r="E2593" s="39">
        <f t="shared" si="81"/>
        <v>-2.6259198588904756E-2</v>
      </c>
    </row>
    <row r="2594" spans="1:5" x14ac:dyDescent="0.35">
      <c r="A2594" s="38">
        <v>44785</v>
      </c>
      <c r="B2594" s="31">
        <v>17698.150390999999</v>
      </c>
      <c r="C2594" s="31">
        <v>7318.9501950000003</v>
      </c>
      <c r="D2594" s="39">
        <f t="shared" si="80"/>
        <v>0.22170219717990383</v>
      </c>
      <c r="E2594" s="39">
        <f t="shared" si="81"/>
        <v>2.3715318113981792E-2</v>
      </c>
    </row>
    <row r="2595" spans="1:5" x14ac:dyDescent="0.35">
      <c r="A2595" s="38">
        <v>44789</v>
      </c>
      <c r="B2595" s="31">
        <v>17825.25</v>
      </c>
      <c r="C2595" s="31">
        <v>7309.3999020000001</v>
      </c>
      <c r="D2595" s="39">
        <f t="shared" si="80"/>
        <v>0.71815193221905527</v>
      </c>
      <c r="E2595" s="39">
        <f t="shared" si="81"/>
        <v>-1.3048719755634622E-3</v>
      </c>
    </row>
    <row r="2596" spans="1:5" x14ac:dyDescent="0.35">
      <c r="A2596" s="38">
        <v>44790</v>
      </c>
      <c r="B2596" s="31">
        <v>17944.25</v>
      </c>
      <c r="C2596" s="31">
        <v>7286.1000979999999</v>
      </c>
      <c r="D2596" s="39">
        <f t="shared" si="80"/>
        <v>0.66759231988331158</v>
      </c>
      <c r="E2596" s="39">
        <f t="shared" si="81"/>
        <v>-3.1876493710003367E-3</v>
      </c>
    </row>
    <row r="2597" spans="1:5" x14ac:dyDescent="0.35">
      <c r="A2597" s="38">
        <v>44791</v>
      </c>
      <c r="B2597" s="31">
        <v>17956.5</v>
      </c>
      <c r="C2597" s="31">
        <v>7527.1000979999999</v>
      </c>
      <c r="D2597" s="39">
        <f t="shared" si="80"/>
        <v>6.8266993605193865E-2</v>
      </c>
      <c r="E2597" s="39">
        <f t="shared" si="81"/>
        <v>3.3076679809292402E-2</v>
      </c>
    </row>
    <row r="2598" spans="1:5" x14ac:dyDescent="0.35">
      <c r="A2598" s="38">
        <v>44792</v>
      </c>
      <c r="B2598" s="31">
        <v>17758.449218999998</v>
      </c>
      <c r="C2598" s="31">
        <v>7488.25</v>
      </c>
      <c r="D2598" s="39">
        <f t="shared" si="80"/>
        <v>-1.1029475733021565</v>
      </c>
      <c r="E2598" s="39">
        <f t="shared" si="81"/>
        <v>-5.1613632732641105E-3</v>
      </c>
    </row>
    <row r="2599" spans="1:5" x14ac:dyDescent="0.35">
      <c r="A2599" s="38">
        <v>44795</v>
      </c>
      <c r="B2599" s="31">
        <v>17490.699218999998</v>
      </c>
      <c r="C2599" s="31">
        <v>7301.7001950000003</v>
      </c>
      <c r="D2599" s="39">
        <f t="shared" si="80"/>
        <v>-1.5077330047126569</v>
      </c>
      <c r="E2599" s="39">
        <f t="shared" si="81"/>
        <v>-2.4912336660768492E-2</v>
      </c>
    </row>
    <row r="2600" spans="1:5" x14ac:dyDescent="0.35">
      <c r="A2600" s="38">
        <v>44796</v>
      </c>
      <c r="B2600" s="31">
        <v>17577.5</v>
      </c>
      <c r="C2600" s="31">
        <v>7102.2001950000003</v>
      </c>
      <c r="D2600" s="39">
        <f t="shared" si="80"/>
        <v>0.49626821611402927</v>
      </c>
      <c r="E2600" s="39">
        <f t="shared" si="81"/>
        <v>-2.7322403641909594E-2</v>
      </c>
    </row>
    <row r="2601" spans="1:5" x14ac:dyDescent="0.35">
      <c r="A2601" s="38">
        <v>44797</v>
      </c>
      <c r="B2601" s="31">
        <v>17604.949218999998</v>
      </c>
      <c r="C2601" s="31">
        <v>7207.7001950000003</v>
      </c>
      <c r="D2601" s="39">
        <f t="shared" si="80"/>
        <v>0.15616110937276784</v>
      </c>
      <c r="E2601" s="39">
        <f t="shared" si="81"/>
        <v>1.4854551702762864E-2</v>
      </c>
    </row>
    <row r="2602" spans="1:5" x14ac:dyDescent="0.35">
      <c r="A2602" s="38">
        <v>44798</v>
      </c>
      <c r="B2602" s="31">
        <v>17522.449218999998</v>
      </c>
      <c r="C2602" s="31">
        <v>7176.8999020000001</v>
      </c>
      <c r="D2602" s="39">
        <f t="shared" si="80"/>
        <v>-0.46861822192001862</v>
      </c>
      <c r="E2602" s="39">
        <f t="shared" si="81"/>
        <v>-4.2732483547756996E-3</v>
      </c>
    </row>
    <row r="2603" spans="1:5" x14ac:dyDescent="0.35">
      <c r="A2603" s="38">
        <v>44799</v>
      </c>
      <c r="B2603" s="31">
        <v>17558.900390999999</v>
      </c>
      <c r="C2603" s="31">
        <v>7047.1499020000001</v>
      </c>
      <c r="D2603" s="39">
        <f t="shared" si="80"/>
        <v>0.20802555364506978</v>
      </c>
      <c r="E2603" s="39">
        <f t="shared" si="81"/>
        <v>-1.8078836513219631E-2</v>
      </c>
    </row>
    <row r="2604" spans="1:5" x14ac:dyDescent="0.35">
      <c r="A2604" s="38">
        <v>44802</v>
      </c>
      <c r="B2604" s="31">
        <v>17312.900390999999</v>
      </c>
      <c r="C2604" s="31">
        <v>7062.1000979999999</v>
      </c>
      <c r="D2604" s="39">
        <f t="shared" si="80"/>
        <v>-1.4009988924254615</v>
      </c>
      <c r="E2604" s="39">
        <f t="shared" si="81"/>
        <v>2.1214528153795723E-3</v>
      </c>
    </row>
    <row r="2605" spans="1:5" x14ac:dyDescent="0.35">
      <c r="A2605" s="38">
        <v>44803</v>
      </c>
      <c r="B2605" s="31">
        <v>17759.300781000002</v>
      </c>
      <c r="C2605" s="31">
        <v>6964.3500979999999</v>
      </c>
      <c r="D2605" s="39">
        <f t="shared" si="80"/>
        <v>2.5784263752367047</v>
      </c>
      <c r="E2605" s="39">
        <f t="shared" si="81"/>
        <v>-1.3841491715429378E-2</v>
      </c>
    </row>
    <row r="2606" spans="1:5" x14ac:dyDescent="0.35">
      <c r="A2606" s="38">
        <v>44805</v>
      </c>
      <c r="B2606" s="31">
        <v>17542.800781000002</v>
      </c>
      <c r="C2606" s="31">
        <v>7306.25</v>
      </c>
      <c r="D2606" s="39">
        <f t="shared" si="80"/>
        <v>-1.2190795272279249</v>
      </c>
      <c r="E2606" s="39">
        <f t="shared" si="81"/>
        <v>4.9092865405802308E-2</v>
      </c>
    </row>
    <row r="2607" spans="1:5" x14ac:dyDescent="0.35">
      <c r="A2607" s="38">
        <v>44806</v>
      </c>
      <c r="B2607" s="31">
        <v>17539.449218999998</v>
      </c>
      <c r="C2607" s="31">
        <v>7181.2998049999997</v>
      </c>
      <c r="D2607" s="39">
        <f t="shared" si="80"/>
        <v>-1.9105056494932264E-2</v>
      </c>
      <c r="E2607" s="39">
        <f t="shared" si="81"/>
        <v>-1.7101823096663863E-2</v>
      </c>
    </row>
    <row r="2608" spans="1:5" x14ac:dyDescent="0.35">
      <c r="A2608" s="38">
        <v>44809</v>
      </c>
      <c r="B2608" s="31">
        <v>17665.800781000002</v>
      </c>
      <c r="C2608" s="31">
        <v>7190.3500979999999</v>
      </c>
      <c r="D2608" s="39">
        <f t="shared" si="80"/>
        <v>0.72038500424021479</v>
      </c>
      <c r="E2608" s="39">
        <f t="shared" si="81"/>
        <v>1.2602583439976906E-3</v>
      </c>
    </row>
    <row r="2609" spans="1:5" x14ac:dyDescent="0.35">
      <c r="A2609" s="38">
        <v>44810</v>
      </c>
      <c r="B2609" s="31">
        <v>17655.599609000001</v>
      </c>
      <c r="C2609" s="31">
        <v>7196.2001950000003</v>
      </c>
      <c r="D2609" s="39">
        <f t="shared" si="80"/>
        <v>-5.7745313255046782E-2</v>
      </c>
      <c r="E2609" s="39">
        <f t="shared" si="81"/>
        <v>8.136039163972931E-4</v>
      </c>
    </row>
    <row r="2610" spans="1:5" x14ac:dyDescent="0.35">
      <c r="A2610" s="38">
        <v>44811</v>
      </c>
      <c r="B2610" s="31">
        <v>17624.400390999999</v>
      </c>
      <c r="C2610" s="31">
        <v>7119.3500979999999</v>
      </c>
      <c r="D2610" s="39">
        <f t="shared" si="80"/>
        <v>-0.1767100449202397</v>
      </c>
      <c r="E2610" s="39">
        <f t="shared" si="81"/>
        <v>-1.0679260570515639E-2</v>
      </c>
    </row>
    <row r="2611" spans="1:5" x14ac:dyDescent="0.35">
      <c r="A2611" s="38">
        <v>44812</v>
      </c>
      <c r="B2611" s="31">
        <v>17798.75</v>
      </c>
      <c r="C2611" s="31">
        <v>7166.5</v>
      </c>
      <c r="D2611" s="39">
        <f t="shared" si="80"/>
        <v>0.98925129441018267</v>
      </c>
      <c r="E2611" s="39">
        <f t="shared" si="81"/>
        <v>6.6227817639205122E-3</v>
      </c>
    </row>
    <row r="2612" spans="1:5" x14ac:dyDescent="0.35">
      <c r="A2612" s="38">
        <v>44813</v>
      </c>
      <c r="B2612" s="31">
        <v>17833.349609000001</v>
      </c>
      <c r="C2612" s="31">
        <v>7257.6499020000001</v>
      </c>
      <c r="D2612" s="39">
        <f t="shared" si="80"/>
        <v>0.19439347707002336</v>
      </c>
      <c r="E2612" s="39">
        <f t="shared" si="81"/>
        <v>1.27188867648085E-2</v>
      </c>
    </row>
    <row r="2613" spans="1:5" x14ac:dyDescent="0.35">
      <c r="A2613" s="38">
        <v>44816</v>
      </c>
      <c r="B2613" s="31">
        <v>17936.349609000001</v>
      </c>
      <c r="C2613" s="31">
        <v>7180.8999020000001</v>
      </c>
      <c r="D2613" s="39">
        <f t="shared" si="80"/>
        <v>0.57756956633665013</v>
      </c>
      <c r="E2613" s="39">
        <f t="shared" si="81"/>
        <v>-1.0575048540003273E-2</v>
      </c>
    </row>
    <row r="2614" spans="1:5" x14ac:dyDescent="0.35">
      <c r="A2614" s="38">
        <v>44817</v>
      </c>
      <c r="B2614" s="31">
        <v>18070.050781000002</v>
      </c>
      <c r="C2614" s="31">
        <v>7286.8999020000001</v>
      </c>
      <c r="D2614" s="39">
        <f t="shared" si="80"/>
        <v>0.74542019371050361</v>
      </c>
      <c r="E2614" s="39">
        <f t="shared" si="81"/>
        <v>1.4761381086857544E-2</v>
      </c>
    </row>
    <row r="2615" spans="1:5" x14ac:dyDescent="0.35">
      <c r="A2615" s="38">
        <v>44818</v>
      </c>
      <c r="B2615" s="31">
        <v>18003.75</v>
      </c>
      <c r="C2615" s="31">
        <v>7403.4501950000003</v>
      </c>
      <c r="D2615" s="39">
        <f t="shared" si="80"/>
        <v>-0.36690976579719736</v>
      </c>
      <c r="E2615" s="39">
        <f t="shared" si="81"/>
        <v>1.599449622850058E-2</v>
      </c>
    </row>
    <row r="2616" spans="1:5" x14ac:dyDescent="0.35">
      <c r="A2616" s="38">
        <v>44819</v>
      </c>
      <c r="B2616" s="31">
        <v>17877.400390999999</v>
      </c>
      <c r="C2616" s="31">
        <v>7483.4501950000003</v>
      </c>
      <c r="D2616" s="39">
        <f t="shared" si="80"/>
        <v>-0.70179606470874556</v>
      </c>
      <c r="E2616" s="39">
        <f t="shared" si="81"/>
        <v>1.0805772699602796E-2</v>
      </c>
    </row>
    <row r="2617" spans="1:5" x14ac:dyDescent="0.35">
      <c r="A2617" s="38">
        <v>44820</v>
      </c>
      <c r="B2617" s="31">
        <v>17530.849609000001</v>
      </c>
      <c r="C2617" s="31">
        <v>7386.2998049999997</v>
      </c>
      <c r="D2617" s="39">
        <f t="shared" si="80"/>
        <v>-1.938485319009033</v>
      </c>
      <c r="E2617" s="39">
        <f t="shared" si="81"/>
        <v>-1.2982032013109521E-2</v>
      </c>
    </row>
    <row r="2618" spans="1:5" x14ac:dyDescent="0.35">
      <c r="A2618" s="38">
        <v>44823</v>
      </c>
      <c r="B2618" s="31">
        <v>17622.25</v>
      </c>
      <c r="C2618" s="31">
        <v>7274.1000979999999</v>
      </c>
      <c r="D2618" s="39">
        <f t="shared" si="80"/>
        <v>0.5213688613989137</v>
      </c>
      <c r="E2618" s="39">
        <f t="shared" si="81"/>
        <v>-1.5190245449290934E-2</v>
      </c>
    </row>
    <row r="2619" spans="1:5" x14ac:dyDescent="0.35">
      <c r="A2619" s="38">
        <v>44824</v>
      </c>
      <c r="B2619" s="31">
        <v>17816.25</v>
      </c>
      <c r="C2619" s="31">
        <v>7496.1000979999999</v>
      </c>
      <c r="D2619" s="39">
        <f t="shared" si="80"/>
        <v>1.100880988523032</v>
      </c>
      <c r="E2619" s="39">
        <f t="shared" si="81"/>
        <v>3.0519239082376456E-2</v>
      </c>
    </row>
    <row r="2620" spans="1:5" x14ac:dyDescent="0.35">
      <c r="A2620" s="38">
        <v>44825</v>
      </c>
      <c r="B2620" s="31">
        <v>17718.349609000001</v>
      </c>
      <c r="C2620" s="31">
        <v>7635.3999020000001</v>
      </c>
      <c r="D2620" s="39">
        <f t="shared" si="80"/>
        <v>-0.54950054584999208</v>
      </c>
      <c r="E2620" s="39">
        <f t="shared" si="81"/>
        <v>1.8582970101635406E-2</v>
      </c>
    </row>
    <row r="2621" spans="1:5" x14ac:dyDescent="0.35">
      <c r="A2621" s="38">
        <v>44826</v>
      </c>
      <c r="B2621" s="31">
        <v>17629.800781000002</v>
      </c>
      <c r="C2621" s="31">
        <v>7690.6499020000001</v>
      </c>
      <c r="D2621" s="39">
        <f t="shared" si="80"/>
        <v>-0.49975776499534047</v>
      </c>
      <c r="E2621" s="39">
        <f t="shared" si="81"/>
        <v>7.2360322588379336E-3</v>
      </c>
    </row>
    <row r="2622" spans="1:5" x14ac:dyDescent="0.35">
      <c r="A2622" s="38">
        <v>44827</v>
      </c>
      <c r="B2622" s="31">
        <v>17327.349609000001</v>
      </c>
      <c r="C2622" s="31">
        <v>7719.5498049999997</v>
      </c>
      <c r="D2622" s="39">
        <f t="shared" si="80"/>
        <v>-1.715567723975411</v>
      </c>
      <c r="E2622" s="39">
        <f t="shared" si="81"/>
        <v>3.7577972431801824E-3</v>
      </c>
    </row>
    <row r="2623" spans="1:5" x14ac:dyDescent="0.35">
      <c r="A2623" s="38">
        <v>44830</v>
      </c>
      <c r="B2623" s="31">
        <v>17016.300781000002</v>
      </c>
      <c r="C2623" s="31">
        <v>7507.1499020000001</v>
      </c>
      <c r="D2623" s="39">
        <f t="shared" si="80"/>
        <v>-1.7951321755430916</v>
      </c>
      <c r="E2623" s="39">
        <f t="shared" si="81"/>
        <v>-2.7514545325224384E-2</v>
      </c>
    </row>
    <row r="2624" spans="1:5" x14ac:dyDescent="0.35">
      <c r="A2624" s="38">
        <v>44831</v>
      </c>
      <c r="B2624" s="31">
        <v>17007.400390999999</v>
      </c>
      <c r="C2624" s="31">
        <v>7259.5</v>
      </c>
      <c r="D2624" s="39">
        <f t="shared" si="80"/>
        <v>-5.2305081548279168E-2</v>
      </c>
      <c r="E2624" s="39">
        <f t="shared" si="81"/>
        <v>-3.2988538291212628E-2</v>
      </c>
    </row>
    <row r="2625" spans="1:5" x14ac:dyDescent="0.35">
      <c r="A2625" s="38">
        <v>44832</v>
      </c>
      <c r="B2625" s="31">
        <v>16858.599609000001</v>
      </c>
      <c r="C2625" s="31">
        <v>7242.8500979999999</v>
      </c>
      <c r="D2625" s="39">
        <f t="shared" si="80"/>
        <v>-0.87491785093000485</v>
      </c>
      <c r="E2625" s="39">
        <f t="shared" si="81"/>
        <v>-2.293532887939956E-3</v>
      </c>
    </row>
    <row r="2626" spans="1:5" x14ac:dyDescent="0.35">
      <c r="A2626" s="38">
        <v>44833</v>
      </c>
      <c r="B2626" s="31">
        <v>16818.099609000001</v>
      </c>
      <c r="C2626" s="31">
        <v>7202.5</v>
      </c>
      <c r="D2626" s="39">
        <f t="shared" si="80"/>
        <v>-0.24023347691571598</v>
      </c>
      <c r="E2626" s="39">
        <f t="shared" si="81"/>
        <v>-5.5710248664599506E-3</v>
      </c>
    </row>
    <row r="2627" spans="1:5" x14ac:dyDescent="0.35">
      <c r="A2627" s="38">
        <v>44834</v>
      </c>
      <c r="B2627" s="31">
        <v>17094.349609000001</v>
      </c>
      <c r="C2627" s="31">
        <v>7104.75</v>
      </c>
      <c r="D2627" s="39">
        <f t="shared" si="80"/>
        <v>1.6425755966635387</v>
      </c>
      <c r="E2627" s="39">
        <f t="shared" si="81"/>
        <v>-1.3571676501214856E-2</v>
      </c>
    </row>
    <row r="2628" spans="1:5" x14ac:dyDescent="0.35">
      <c r="A2628" s="38">
        <v>44837</v>
      </c>
      <c r="B2628" s="31">
        <v>16887.349609000001</v>
      </c>
      <c r="C2628" s="31">
        <v>7335.75</v>
      </c>
      <c r="D2628" s="39">
        <f t="shared" ref="D2628:D2689" si="82">((B2628-B2627)/B2627)*100</f>
        <v>-1.2109264449056114</v>
      </c>
      <c r="E2628" s="39">
        <f t="shared" ref="E2628:E2689" si="83">((C2628-C2627)/C2627)</f>
        <v>3.2513459305394281E-2</v>
      </c>
    </row>
    <row r="2629" spans="1:5" x14ac:dyDescent="0.35">
      <c r="A2629" s="38">
        <v>44838</v>
      </c>
      <c r="B2629" s="31">
        <v>17274.300781000002</v>
      </c>
      <c r="C2629" s="31">
        <v>7171.7998049999997</v>
      </c>
      <c r="D2629" s="39">
        <f t="shared" si="82"/>
        <v>2.2913670940629896</v>
      </c>
      <c r="E2629" s="39">
        <f t="shared" si="83"/>
        <v>-2.2349479603312593E-2</v>
      </c>
    </row>
    <row r="2630" spans="1:5" x14ac:dyDescent="0.35">
      <c r="A2630" s="38">
        <v>44840</v>
      </c>
      <c r="B2630" s="31">
        <v>17331.800781000002</v>
      </c>
      <c r="C2630" s="31">
        <v>7488.7001950000003</v>
      </c>
      <c r="D2630" s="39">
        <f t="shared" si="82"/>
        <v>0.33286441361055974</v>
      </c>
      <c r="E2630" s="39">
        <f t="shared" si="83"/>
        <v>4.4187010041616841E-2</v>
      </c>
    </row>
    <row r="2631" spans="1:5" x14ac:dyDescent="0.35">
      <c r="A2631" s="38">
        <v>44841</v>
      </c>
      <c r="B2631" s="31">
        <v>17314.650390999999</v>
      </c>
      <c r="C2631" s="31">
        <v>7404.1499020000001</v>
      </c>
      <c r="D2631" s="39">
        <f t="shared" si="82"/>
        <v>-9.8953306795469542E-2</v>
      </c>
      <c r="E2631" s="39">
        <f t="shared" si="83"/>
        <v>-1.1290382950094885E-2</v>
      </c>
    </row>
    <row r="2632" spans="1:5" x14ac:dyDescent="0.35">
      <c r="A2632" s="38">
        <v>44844</v>
      </c>
      <c r="B2632" s="31">
        <v>17241</v>
      </c>
      <c r="C2632" s="31">
        <v>7345.1499020000001</v>
      </c>
      <c r="D2632" s="39">
        <f t="shared" si="82"/>
        <v>-0.42536458627130019</v>
      </c>
      <c r="E2632" s="39">
        <f t="shared" si="83"/>
        <v>-7.9685042551695222E-3</v>
      </c>
    </row>
    <row r="2633" spans="1:5" x14ac:dyDescent="0.35">
      <c r="A2633" s="38">
        <v>44845</v>
      </c>
      <c r="B2633" s="31">
        <v>16983.550781000002</v>
      </c>
      <c r="C2633" s="31">
        <v>7293.3999020000001</v>
      </c>
      <c r="D2633" s="39">
        <f t="shared" si="82"/>
        <v>-1.4932383214430616</v>
      </c>
      <c r="E2633" s="39">
        <f t="shared" si="83"/>
        <v>-7.0454654691130356E-3</v>
      </c>
    </row>
    <row r="2634" spans="1:5" x14ac:dyDescent="0.35">
      <c r="A2634" s="38">
        <v>44846</v>
      </c>
      <c r="B2634" s="31">
        <v>17123.599609000001</v>
      </c>
      <c r="C2634" s="31">
        <v>7202.7998049999997</v>
      </c>
      <c r="D2634" s="39">
        <f t="shared" si="82"/>
        <v>0.82461453323810119</v>
      </c>
      <c r="E2634" s="39">
        <f t="shared" si="83"/>
        <v>-1.242220339174821E-2</v>
      </c>
    </row>
    <row r="2635" spans="1:5" x14ac:dyDescent="0.35">
      <c r="A2635" s="38">
        <v>44847</v>
      </c>
      <c r="B2635" s="31">
        <v>17014.349609000001</v>
      </c>
      <c r="C2635" s="31">
        <v>7226.2001950000003</v>
      </c>
      <c r="D2635" s="39">
        <f t="shared" si="82"/>
        <v>-0.63800837729573656</v>
      </c>
      <c r="E2635" s="39">
        <f t="shared" si="83"/>
        <v>3.2487908359964059E-3</v>
      </c>
    </row>
    <row r="2636" spans="1:5" x14ac:dyDescent="0.35">
      <c r="A2636" s="38">
        <v>44848</v>
      </c>
      <c r="B2636" s="31">
        <v>17185.699218999998</v>
      </c>
      <c r="C2636" s="31">
        <v>7151.6499020000001</v>
      </c>
      <c r="D2636" s="39">
        <f t="shared" si="82"/>
        <v>1.0070888040842858</v>
      </c>
      <c r="E2636" s="39">
        <f t="shared" si="83"/>
        <v>-1.0316665880857213E-2</v>
      </c>
    </row>
    <row r="2637" spans="1:5" x14ac:dyDescent="0.35">
      <c r="A2637" s="38">
        <v>44851</v>
      </c>
      <c r="B2637" s="31">
        <v>17311.800781000002</v>
      </c>
      <c r="C2637" s="31">
        <v>7272.5</v>
      </c>
      <c r="D2637" s="39">
        <f t="shared" si="82"/>
        <v>0.73375869316151732</v>
      </c>
      <c r="E2637" s="39">
        <f t="shared" si="83"/>
        <v>1.6898212252560555E-2</v>
      </c>
    </row>
    <row r="2638" spans="1:5" x14ac:dyDescent="0.35">
      <c r="A2638" s="38">
        <v>44852</v>
      </c>
      <c r="B2638" s="31">
        <v>17486.949218999998</v>
      </c>
      <c r="C2638" s="31">
        <v>7355.2001950000003</v>
      </c>
      <c r="D2638" s="39">
        <f t="shared" si="82"/>
        <v>1.0117285903164097</v>
      </c>
      <c r="E2638" s="39">
        <f t="shared" si="83"/>
        <v>1.1371632176005548E-2</v>
      </c>
    </row>
    <row r="2639" spans="1:5" x14ac:dyDescent="0.35">
      <c r="A2639" s="38">
        <v>44853</v>
      </c>
      <c r="B2639" s="31">
        <v>17512.25</v>
      </c>
      <c r="C2639" s="31">
        <v>7390.3999020000001</v>
      </c>
      <c r="D2639" s="39">
        <f t="shared" si="82"/>
        <v>0.14468379065521514</v>
      </c>
      <c r="E2639" s="39">
        <f t="shared" si="83"/>
        <v>4.7856898611581249E-3</v>
      </c>
    </row>
    <row r="2640" spans="1:5" x14ac:dyDescent="0.35">
      <c r="A2640" s="38">
        <v>44854</v>
      </c>
      <c r="B2640" s="31">
        <v>17563.949218999998</v>
      </c>
      <c r="C2640" s="31">
        <v>7380.3999020000001</v>
      </c>
      <c r="D2640" s="39">
        <f t="shared" si="82"/>
        <v>0.29521745635197227</v>
      </c>
      <c r="E2640" s="39">
        <f t="shared" si="83"/>
        <v>-1.3531067510019026E-3</v>
      </c>
    </row>
    <row r="2641" spans="1:5" x14ac:dyDescent="0.35">
      <c r="A2641" s="38">
        <v>44855</v>
      </c>
      <c r="B2641" s="31">
        <v>17576.300781000002</v>
      </c>
      <c r="C2641" s="31">
        <v>7432.3999020000001</v>
      </c>
      <c r="D2641" s="39">
        <f t="shared" si="82"/>
        <v>7.032337571690328E-2</v>
      </c>
      <c r="E2641" s="39">
        <f t="shared" si="83"/>
        <v>7.0456886741203035E-3</v>
      </c>
    </row>
    <row r="2642" spans="1:5" x14ac:dyDescent="0.35">
      <c r="A2642" s="38">
        <v>44858</v>
      </c>
      <c r="B2642" s="31">
        <v>17730.75</v>
      </c>
      <c r="C2642" s="31">
        <v>7192.75</v>
      </c>
      <c r="D2642" s="39">
        <f t="shared" si="82"/>
        <v>0.87873563911103536</v>
      </c>
      <c r="E2642" s="39">
        <f t="shared" si="83"/>
        <v>-3.2243946122370547E-2</v>
      </c>
    </row>
    <row r="2643" spans="1:5" x14ac:dyDescent="0.35">
      <c r="A2643" s="38">
        <v>44859</v>
      </c>
      <c r="B2643" s="31">
        <v>17656.349609000001</v>
      </c>
      <c r="C2643" s="31">
        <v>7206.5</v>
      </c>
      <c r="D2643" s="39">
        <f t="shared" si="82"/>
        <v>-0.41961220478546718</v>
      </c>
      <c r="E2643" s="39">
        <f t="shared" si="83"/>
        <v>1.9116471446943102E-3</v>
      </c>
    </row>
    <row r="2644" spans="1:5" x14ac:dyDescent="0.35">
      <c r="A2644" s="38">
        <v>44861</v>
      </c>
      <c r="B2644" s="31">
        <v>17736.949218999998</v>
      </c>
      <c r="C2644" s="31">
        <v>7102.8999020000001</v>
      </c>
      <c r="D2644" s="39">
        <f t="shared" si="82"/>
        <v>0.45649079104614754</v>
      </c>
      <c r="E2644" s="39">
        <f t="shared" si="83"/>
        <v>-1.437592423506555E-2</v>
      </c>
    </row>
    <row r="2645" spans="1:5" x14ac:dyDescent="0.35">
      <c r="A2645" s="38">
        <v>44862</v>
      </c>
      <c r="B2645" s="31">
        <v>17786.800781000002</v>
      </c>
      <c r="C2645" s="31">
        <v>6971.1000979999999</v>
      </c>
      <c r="D2645" s="39">
        <f t="shared" si="82"/>
        <v>0.2810605216516151</v>
      </c>
      <c r="E2645" s="39">
        <f t="shared" si="83"/>
        <v>-1.855577381329683E-2</v>
      </c>
    </row>
    <row r="2646" spans="1:5" x14ac:dyDescent="0.35">
      <c r="A2646" s="38">
        <v>44865</v>
      </c>
      <c r="B2646" s="31">
        <v>18012.199218999998</v>
      </c>
      <c r="C2646" s="31">
        <v>7006.8500979999999</v>
      </c>
      <c r="D2646" s="39">
        <f t="shared" si="82"/>
        <v>1.2672230423852775</v>
      </c>
      <c r="E2646" s="39">
        <f t="shared" si="83"/>
        <v>5.1283154017909786E-3</v>
      </c>
    </row>
    <row r="2647" spans="1:5" x14ac:dyDescent="0.35">
      <c r="A2647" s="38">
        <v>44866</v>
      </c>
      <c r="B2647" s="31">
        <v>18145.400390999999</v>
      </c>
      <c r="C2647" s="31">
        <v>7144.1000979999999</v>
      </c>
      <c r="D2647" s="39">
        <f t="shared" si="82"/>
        <v>0.73950532292300519</v>
      </c>
      <c r="E2647" s="39">
        <f t="shared" si="83"/>
        <v>1.9587974350867867E-2</v>
      </c>
    </row>
    <row r="2648" spans="1:5" x14ac:dyDescent="0.35">
      <c r="A2648" s="38">
        <v>44867</v>
      </c>
      <c r="B2648" s="31">
        <v>18082.849609000001</v>
      </c>
      <c r="C2648" s="31">
        <v>7209.5</v>
      </c>
      <c r="D2648" s="39">
        <f t="shared" si="82"/>
        <v>-0.34471976728065595</v>
      </c>
      <c r="E2648" s="39">
        <f t="shared" si="83"/>
        <v>9.1543932899692849E-3</v>
      </c>
    </row>
    <row r="2649" spans="1:5" x14ac:dyDescent="0.35">
      <c r="A2649" s="38">
        <v>44868</v>
      </c>
      <c r="B2649" s="31">
        <v>18052.699218999998</v>
      </c>
      <c r="C2649" s="31">
        <v>7156.2001950000003</v>
      </c>
      <c r="D2649" s="39">
        <f t="shared" si="82"/>
        <v>-0.16673472739051257</v>
      </c>
      <c r="E2649" s="39">
        <f t="shared" si="83"/>
        <v>-7.3929960468825367E-3</v>
      </c>
    </row>
    <row r="2650" spans="1:5" x14ac:dyDescent="0.35">
      <c r="A2650" s="38">
        <v>44869</v>
      </c>
      <c r="B2650" s="31">
        <v>18117.150390999999</v>
      </c>
      <c r="C2650" s="31">
        <v>7121.6000979999999</v>
      </c>
      <c r="D2650" s="39">
        <f t="shared" si="82"/>
        <v>0.35701681625630677</v>
      </c>
      <c r="E2650" s="39">
        <f t="shared" si="83"/>
        <v>-4.8349817021853814E-3</v>
      </c>
    </row>
    <row r="2651" spans="1:5" x14ac:dyDescent="0.35">
      <c r="A2651" s="38">
        <v>44872</v>
      </c>
      <c r="B2651" s="31">
        <v>18202.800781000002</v>
      </c>
      <c r="C2651" s="31">
        <v>7212</v>
      </c>
      <c r="D2651" s="39">
        <f t="shared" si="82"/>
        <v>0.47275861905165173</v>
      </c>
      <c r="E2651" s="39">
        <f t="shared" si="83"/>
        <v>1.2693762743767042E-2</v>
      </c>
    </row>
    <row r="2652" spans="1:5" x14ac:dyDescent="0.35">
      <c r="A2652" s="38">
        <v>44874</v>
      </c>
      <c r="B2652" s="31">
        <v>18157</v>
      </c>
      <c r="C2652" s="31">
        <v>7190.0498049999997</v>
      </c>
      <c r="D2652" s="39">
        <f t="shared" si="82"/>
        <v>-0.25161392222568507</v>
      </c>
      <c r="E2652" s="39">
        <f t="shared" si="83"/>
        <v>-3.043565585135933E-3</v>
      </c>
    </row>
    <row r="2653" spans="1:5" x14ac:dyDescent="0.35">
      <c r="A2653" s="38">
        <v>44875</v>
      </c>
      <c r="B2653" s="31">
        <v>18028.199218999998</v>
      </c>
      <c r="C2653" s="31">
        <v>7144</v>
      </c>
      <c r="D2653" s="39">
        <f t="shared" si="82"/>
        <v>-0.70937258908410927</v>
      </c>
      <c r="E2653" s="39">
        <f t="shared" si="83"/>
        <v>-6.4046573040393079E-3</v>
      </c>
    </row>
    <row r="2654" spans="1:5" x14ac:dyDescent="0.35">
      <c r="A2654" s="38">
        <v>44876</v>
      </c>
      <c r="B2654" s="31">
        <v>18349.699218999998</v>
      </c>
      <c r="C2654" s="31">
        <v>6975.1000979999999</v>
      </c>
      <c r="D2654" s="39">
        <f t="shared" si="82"/>
        <v>1.7833173246786054</v>
      </c>
      <c r="E2654" s="39">
        <f t="shared" si="83"/>
        <v>-2.3642203527435627E-2</v>
      </c>
    </row>
    <row r="2655" spans="1:5" x14ac:dyDescent="0.35">
      <c r="A2655" s="38">
        <v>44879</v>
      </c>
      <c r="B2655" s="31">
        <v>18329.150390999999</v>
      </c>
      <c r="C2655" s="31">
        <v>7051.4501950000003</v>
      </c>
      <c r="D2655" s="39">
        <f t="shared" si="82"/>
        <v>-0.1119845494727346</v>
      </c>
      <c r="E2655" s="39">
        <f t="shared" si="83"/>
        <v>1.0946093378916905E-2</v>
      </c>
    </row>
    <row r="2656" spans="1:5" x14ac:dyDescent="0.35">
      <c r="A2656" s="38">
        <v>44880</v>
      </c>
      <c r="B2656" s="31">
        <v>18403.400390999999</v>
      </c>
      <c r="C2656" s="31">
        <v>7025.7998049999997</v>
      </c>
      <c r="D2656" s="39">
        <f t="shared" si="82"/>
        <v>0.40509242608679957</v>
      </c>
      <c r="E2656" s="39">
        <f t="shared" si="83"/>
        <v>-3.6376049309954314E-3</v>
      </c>
    </row>
    <row r="2657" spans="1:5" x14ac:dyDescent="0.35">
      <c r="A2657" s="38">
        <v>44881</v>
      </c>
      <c r="B2657" s="31">
        <v>18409.650390999999</v>
      </c>
      <c r="C2657" s="31">
        <v>7025.75</v>
      </c>
      <c r="D2657" s="39">
        <f t="shared" si="82"/>
        <v>3.3961115159220796E-2</v>
      </c>
      <c r="E2657" s="39">
        <f t="shared" si="83"/>
        <v>-7.0888726382733944E-6</v>
      </c>
    </row>
    <row r="2658" spans="1:5" x14ac:dyDescent="0.35">
      <c r="A2658" s="38">
        <v>44882</v>
      </c>
      <c r="B2658" s="31">
        <v>18343.900390999999</v>
      </c>
      <c r="C2658" s="31">
        <v>6895.0498049999997</v>
      </c>
      <c r="D2658" s="39">
        <f t="shared" si="82"/>
        <v>-0.35714963947465006</v>
      </c>
      <c r="E2658" s="39">
        <f t="shared" si="83"/>
        <v>-1.860302387645452E-2</v>
      </c>
    </row>
    <row r="2659" spans="1:5" x14ac:dyDescent="0.35">
      <c r="A2659" s="38">
        <v>44883</v>
      </c>
      <c r="B2659" s="31">
        <v>18307.650390999999</v>
      </c>
      <c r="C2659" s="31">
        <v>6895.0498049999997</v>
      </c>
      <c r="D2659" s="39">
        <f t="shared" si="82"/>
        <v>-0.1976133713514123</v>
      </c>
      <c r="E2659" s="39">
        <f t="shared" si="83"/>
        <v>0</v>
      </c>
    </row>
    <row r="2660" spans="1:5" x14ac:dyDescent="0.35">
      <c r="A2660" s="38">
        <v>44886</v>
      </c>
      <c r="B2660" s="31">
        <v>18159.949218999998</v>
      </c>
      <c r="C2660" s="31">
        <v>6791.5</v>
      </c>
      <c r="D2660" s="39">
        <f t="shared" si="82"/>
        <v>-0.80677295472394717</v>
      </c>
      <c r="E2660" s="39">
        <f t="shared" si="83"/>
        <v>-1.501799231746081E-2</v>
      </c>
    </row>
    <row r="2661" spans="1:5" x14ac:dyDescent="0.35">
      <c r="A2661" s="38">
        <v>44887</v>
      </c>
      <c r="B2661" s="31">
        <v>18244.199218999998</v>
      </c>
      <c r="C2661" s="31">
        <v>6679.1000979999999</v>
      </c>
      <c r="D2661" s="39">
        <f t="shared" si="82"/>
        <v>0.46393301536246995</v>
      </c>
      <c r="E2661" s="39">
        <f t="shared" si="83"/>
        <v>-1.6550084959140118E-2</v>
      </c>
    </row>
    <row r="2662" spans="1:5" x14ac:dyDescent="0.35">
      <c r="A2662" s="38">
        <v>44888</v>
      </c>
      <c r="B2662" s="31">
        <v>18267.25</v>
      </c>
      <c r="C2662" s="31">
        <v>6685.0498049999997</v>
      </c>
      <c r="D2662" s="39">
        <f t="shared" si="82"/>
        <v>0.12634580845837307</v>
      </c>
      <c r="E2662" s="39">
        <f t="shared" si="83"/>
        <v>8.9079470478086581E-4</v>
      </c>
    </row>
    <row r="2663" spans="1:5" x14ac:dyDescent="0.35">
      <c r="A2663" s="38">
        <v>44889</v>
      </c>
      <c r="B2663" s="31">
        <v>18484.099609000001</v>
      </c>
      <c r="C2663" s="31">
        <v>6780.0498049999997</v>
      </c>
      <c r="D2663" s="39">
        <f t="shared" si="82"/>
        <v>1.1870949869301661</v>
      </c>
      <c r="E2663" s="39">
        <f t="shared" si="83"/>
        <v>1.4210814095797152E-2</v>
      </c>
    </row>
    <row r="2664" spans="1:5" x14ac:dyDescent="0.35">
      <c r="A2664" s="38">
        <v>44890</v>
      </c>
      <c r="B2664" s="31">
        <v>18512.75</v>
      </c>
      <c r="C2664" s="31">
        <v>6771.3500979999999</v>
      </c>
      <c r="D2664" s="39">
        <f t="shared" si="82"/>
        <v>0.15500019804074849</v>
      </c>
      <c r="E2664" s="39">
        <f t="shared" si="83"/>
        <v>-1.2831331996387544E-3</v>
      </c>
    </row>
    <row r="2665" spans="1:5" x14ac:dyDescent="0.35">
      <c r="A2665" s="38">
        <v>44893</v>
      </c>
      <c r="B2665" s="31">
        <v>18562.75</v>
      </c>
      <c r="C2665" s="31">
        <v>6747.5</v>
      </c>
      <c r="D2665" s="39">
        <f t="shared" si="82"/>
        <v>0.27008413120687091</v>
      </c>
      <c r="E2665" s="39">
        <f t="shared" si="83"/>
        <v>-3.5222071898253059E-3</v>
      </c>
    </row>
    <row r="2666" spans="1:5" x14ac:dyDescent="0.35">
      <c r="A2666" s="38">
        <v>44894</v>
      </c>
      <c r="B2666" s="31">
        <v>18618.050781000002</v>
      </c>
      <c r="C2666" s="31">
        <v>6777.4501950000003</v>
      </c>
      <c r="D2666" s="39">
        <f t="shared" si="82"/>
        <v>0.29791265302825137</v>
      </c>
      <c r="E2666" s="39">
        <f t="shared" si="83"/>
        <v>4.4387098925528492E-3</v>
      </c>
    </row>
    <row r="2667" spans="1:5" x14ac:dyDescent="0.35">
      <c r="A2667" s="38">
        <v>44895</v>
      </c>
      <c r="B2667" s="31">
        <v>18758.349609000001</v>
      </c>
      <c r="C2667" s="31">
        <v>6734.1499020000001</v>
      </c>
      <c r="D2667" s="39">
        <f t="shared" si="82"/>
        <v>0.7535634618806395</v>
      </c>
      <c r="E2667" s="39">
        <f t="shared" si="83"/>
        <v>-6.3888766061231429E-3</v>
      </c>
    </row>
    <row r="2668" spans="1:5" x14ac:dyDescent="0.35">
      <c r="A2668" s="38">
        <v>44896</v>
      </c>
      <c r="B2668" s="31">
        <v>18812.5</v>
      </c>
      <c r="C2668" s="31">
        <v>6720.9501950000003</v>
      </c>
      <c r="D2668" s="39">
        <f t="shared" si="82"/>
        <v>0.28867353540536739</v>
      </c>
      <c r="E2668" s="39">
        <f t="shared" si="83"/>
        <v>-1.9601148165827929E-3</v>
      </c>
    </row>
    <row r="2669" spans="1:5" x14ac:dyDescent="0.35">
      <c r="A2669" s="38">
        <v>44897</v>
      </c>
      <c r="B2669" s="31">
        <v>18696.099609000001</v>
      </c>
      <c r="C2669" s="31">
        <v>6747.75</v>
      </c>
      <c r="D2669" s="39">
        <f t="shared" si="82"/>
        <v>-0.61873961993355064</v>
      </c>
      <c r="E2669" s="39">
        <f t="shared" si="83"/>
        <v>3.9875023951132923E-3</v>
      </c>
    </row>
    <row r="2670" spans="1:5" x14ac:dyDescent="0.35">
      <c r="A2670" s="38">
        <v>44900</v>
      </c>
      <c r="B2670" s="31">
        <v>18701.050781000002</v>
      </c>
      <c r="C2670" s="31">
        <v>6675.75</v>
      </c>
      <c r="D2670" s="39">
        <f t="shared" si="82"/>
        <v>2.6482379231749158E-2</v>
      </c>
      <c r="E2670" s="39">
        <f t="shared" si="83"/>
        <v>-1.06702234078026E-2</v>
      </c>
    </row>
    <row r="2671" spans="1:5" x14ac:dyDescent="0.35">
      <c r="A2671" s="38">
        <v>44901</v>
      </c>
      <c r="B2671" s="31">
        <v>18642.75</v>
      </c>
      <c r="C2671" s="31">
        <v>6660.4501950000003</v>
      </c>
      <c r="D2671" s="39">
        <f t="shared" si="82"/>
        <v>-0.31175136457698138</v>
      </c>
      <c r="E2671" s="39">
        <f t="shared" si="83"/>
        <v>-2.2918481069542224E-3</v>
      </c>
    </row>
    <row r="2672" spans="1:5" x14ac:dyDescent="0.35">
      <c r="A2672" s="38">
        <v>44902</v>
      </c>
      <c r="B2672" s="31">
        <v>18560.5</v>
      </c>
      <c r="C2672" s="31">
        <v>6698.5498049999997</v>
      </c>
      <c r="D2672" s="39">
        <f t="shared" si="82"/>
        <v>-0.44119027503989483</v>
      </c>
      <c r="E2672" s="39">
        <f t="shared" si="83"/>
        <v>5.7202754895758663E-3</v>
      </c>
    </row>
    <row r="2673" spans="1:5" x14ac:dyDescent="0.35">
      <c r="A2673" s="38">
        <v>44903</v>
      </c>
      <c r="B2673" s="31">
        <v>18609.349609000001</v>
      </c>
      <c r="C2673" s="31">
        <v>6625.2001950000003</v>
      </c>
      <c r="D2673" s="39">
        <f t="shared" si="82"/>
        <v>0.26319123407236217</v>
      </c>
      <c r="E2673" s="39">
        <f t="shared" si="83"/>
        <v>-1.0950073095709304E-2</v>
      </c>
    </row>
    <row r="2674" spans="1:5" x14ac:dyDescent="0.35">
      <c r="A2674" s="38">
        <v>44904</v>
      </c>
      <c r="B2674" s="31">
        <v>18496.599609000001</v>
      </c>
      <c r="C2674" s="31">
        <v>6581.9501950000003</v>
      </c>
      <c r="D2674" s="39">
        <f t="shared" si="82"/>
        <v>-0.6058782406101445</v>
      </c>
      <c r="E2674" s="39">
        <f t="shared" si="83"/>
        <v>-6.5281046197880211E-3</v>
      </c>
    </row>
    <row r="2675" spans="1:5" x14ac:dyDescent="0.35">
      <c r="A2675" s="38">
        <v>44907</v>
      </c>
      <c r="B2675" s="31">
        <v>18497.150390999999</v>
      </c>
      <c r="C2675" s="31">
        <v>6517.4501950000003</v>
      </c>
      <c r="D2675" s="39">
        <f t="shared" si="82"/>
        <v>2.9777473245970985E-3</v>
      </c>
      <c r="E2675" s="39">
        <f t="shared" si="83"/>
        <v>-9.799527205325502E-3</v>
      </c>
    </row>
    <row r="2676" spans="1:5" x14ac:dyDescent="0.35">
      <c r="A2676" s="38">
        <v>44908</v>
      </c>
      <c r="B2676" s="31">
        <v>18608</v>
      </c>
      <c r="C2676" s="31">
        <v>6506.5</v>
      </c>
      <c r="D2676" s="39">
        <f t="shared" si="82"/>
        <v>0.59927938442851136</v>
      </c>
      <c r="E2676" s="39">
        <f t="shared" si="83"/>
        <v>-1.6801348184296095E-3</v>
      </c>
    </row>
    <row r="2677" spans="1:5" x14ac:dyDescent="0.35">
      <c r="A2677" s="38">
        <v>44909</v>
      </c>
      <c r="B2677" s="31">
        <v>18660.300781000002</v>
      </c>
      <c r="C2677" s="31">
        <v>6620.1000979999999</v>
      </c>
      <c r="D2677" s="39">
        <f t="shared" si="82"/>
        <v>0.28106610597593368</v>
      </c>
      <c r="E2677" s="39">
        <f t="shared" si="83"/>
        <v>1.7459478675170965E-2</v>
      </c>
    </row>
    <row r="2678" spans="1:5" x14ac:dyDescent="0.35">
      <c r="A2678" s="38">
        <v>44910</v>
      </c>
      <c r="B2678" s="31">
        <v>18414.900390999999</v>
      </c>
      <c r="C2678" s="31">
        <v>6655.2001950000003</v>
      </c>
      <c r="D2678" s="39">
        <f t="shared" si="82"/>
        <v>-1.3150934322016408</v>
      </c>
      <c r="E2678" s="39">
        <f t="shared" si="83"/>
        <v>5.3020492863249244E-3</v>
      </c>
    </row>
    <row r="2679" spans="1:5" x14ac:dyDescent="0.35">
      <c r="A2679" s="38">
        <v>44911</v>
      </c>
      <c r="B2679" s="31">
        <v>18269</v>
      </c>
      <c r="C2679" s="31">
        <v>6625.3999020000001</v>
      </c>
      <c r="D2679" s="39">
        <f t="shared" si="82"/>
        <v>-0.79229530381443614</v>
      </c>
      <c r="E2679" s="39">
        <f t="shared" si="83"/>
        <v>-4.4777455413571128E-3</v>
      </c>
    </row>
    <row r="2680" spans="1:5" x14ac:dyDescent="0.35">
      <c r="A2680" s="38">
        <v>44914</v>
      </c>
      <c r="B2680" s="31">
        <v>18420.449218999998</v>
      </c>
      <c r="C2680" s="31">
        <v>6596.8999020000001</v>
      </c>
      <c r="D2680" s="39">
        <f t="shared" si="82"/>
        <v>0.82899567026108856</v>
      </c>
      <c r="E2680" s="39">
        <f t="shared" si="83"/>
        <v>-4.3016271352008121E-3</v>
      </c>
    </row>
    <row r="2681" spans="1:5" x14ac:dyDescent="0.35">
      <c r="A2681" s="38">
        <v>44915</v>
      </c>
      <c r="B2681" s="31">
        <v>18385.300781000002</v>
      </c>
      <c r="C2681" s="31">
        <v>6687</v>
      </c>
      <c r="D2681" s="39">
        <f t="shared" si="82"/>
        <v>-0.19081205665572065</v>
      </c>
      <c r="E2681" s="39">
        <f t="shared" si="83"/>
        <v>1.3657945298318683E-2</v>
      </c>
    </row>
    <row r="2682" spans="1:5" x14ac:dyDescent="0.35">
      <c r="A2682" s="38">
        <v>44916</v>
      </c>
      <c r="B2682" s="31">
        <v>18199.099609000001</v>
      </c>
      <c r="C2682" s="31">
        <v>6642.8500979999999</v>
      </c>
      <c r="D2682" s="39">
        <f t="shared" si="82"/>
        <v>-1.0127719650495335</v>
      </c>
      <c r="E2682" s="39">
        <f t="shared" si="83"/>
        <v>-6.602348138178572E-3</v>
      </c>
    </row>
    <row r="2683" spans="1:5" x14ac:dyDescent="0.35">
      <c r="A2683" s="38">
        <v>44917</v>
      </c>
      <c r="B2683" s="31">
        <v>18127.349609000001</v>
      </c>
      <c r="C2683" s="31">
        <v>6526.7001950000003</v>
      </c>
      <c r="D2683" s="39">
        <f t="shared" si="82"/>
        <v>-0.39425027359330167</v>
      </c>
      <c r="E2683" s="39">
        <f t="shared" si="83"/>
        <v>-1.748495017748021E-2</v>
      </c>
    </row>
    <row r="2684" spans="1:5" x14ac:dyDescent="0.35">
      <c r="A2684" s="38">
        <v>44918</v>
      </c>
      <c r="B2684" s="31">
        <v>17806.800781000002</v>
      </c>
      <c r="C2684" s="31">
        <v>6490.6499020000001</v>
      </c>
      <c r="D2684" s="39">
        <f t="shared" si="82"/>
        <v>-1.7683160247588019</v>
      </c>
      <c r="E2684" s="39">
        <f t="shared" si="83"/>
        <v>-5.5235098783329726E-3</v>
      </c>
    </row>
    <row r="2685" spans="1:5" x14ac:dyDescent="0.35">
      <c r="A2685" s="38">
        <v>44921</v>
      </c>
      <c r="B2685" s="31">
        <v>18014.599609000001</v>
      </c>
      <c r="C2685" s="31">
        <v>6374.6000979999999</v>
      </c>
      <c r="D2685" s="39">
        <f t="shared" si="82"/>
        <v>1.1669632886650927</v>
      </c>
      <c r="E2685" s="39">
        <f t="shared" si="83"/>
        <v>-1.7879535293413552E-2</v>
      </c>
    </row>
    <row r="2686" spans="1:5" x14ac:dyDescent="0.35">
      <c r="A2686" s="38">
        <v>44922</v>
      </c>
      <c r="B2686" s="31">
        <v>18132.300781000002</v>
      </c>
      <c r="C2686" s="31">
        <v>6433.7001950000003</v>
      </c>
      <c r="D2686" s="39">
        <f t="shared" si="82"/>
        <v>0.65336546220654301</v>
      </c>
      <c r="E2686" s="39">
        <f t="shared" si="83"/>
        <v>9.2711850298723576E-3</v>
      </c>
    </row>
    <row r="2687" spans="1:5" x14ac:dyDescent="0.35">
      <c r="A2687" s="38">
        <v>44923</v>
      </c>
      <c r="B2687" s="31">
        <v>18122.5</v>
      </c>
      <c r="C2687" s="31">
        <v>6504.7001950000003</v>
      </c>
      <c r="D2687" s="39">
        <f t="shared" si="82"/>
        <v>-5.4051502445136575E-2</v>
      </c>
      <c r="E2687" s="39">
        <f t="shared" si="83"/>
        <v>1.1035640121244411E-2</v>
      </c>
    </row>
    <row r="2688" spans="1:5" x14ac:dyDescent="0.35">
      <c r="A2688" s="38">
        <v>44924</v>
      </c>
      <c r="B2688" s="31">
        <v>18191</v>
      </c>
      <c r="C2688" s="31">
        <v>6476.1000979999999</v>
      </c>
      <c r="D2688" s="39">
        <f t="shared" si="82"/>
        <v>0.37798317009242655</v>
      </c>
      <c r="E2688" s="39">
        <f t="shared" si="83"/>
        <v>-4.3968355408577683E-3</v>
      </c>
    </row>
    <row r="2689" spans="1:5" x14ac:dyDescent="0.35">
      <c r="A2689" s="38">
        <v>44925</v>
      </c>
      <c r="B2689" s="31">
        <v>18105.300781000002</v>
      </c>
      <c r="C2689" s="31">
        <v>6510.8999020000001</v>
      </c>
      <c r="D2689" s="39">
        <f t="shared" si="82"/>
        <v>-0.47110779506348338</v>
      </c>
      <c r="E2689" s="39">
        <f t="shared" si="83"/>
        <v>5.3735741377356674E-3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D620-5386-4532-B579-667C5F8C08BC}">
  <dimension ref="A2:F16"/>
  <sheetViews>
    <sheetView workbookViewId="0">
      <selection activeCell="F3" sqref="F3"/>
    </sheetView>
  </sheetViews>
  <sheetFormatPr defaultRowHeight="14.5" x14ac:dyDescent="0.35"/>
  <cols>
    <col min="1" max="1" width="14.81640625" bestFit="1" customWidth="1"/>
    <col min="2" max="2" width="22.1796875" bestFit="1" customWidth="1"/>
    <col min="5" max="5" width="18.453125" bestFit="1" customWidth="1"/>
    <col min="6" max="6" width="19.54296875" bestFit="1" customWidth="1"/>
  </cols>
  <sheetData>
    <row r="2" spans="1:6" x14ac:dyDescent="0.35">
      <c r="A2" s="31" t="s">
        <v>123</v>
      </c>
      <c r="B2" s="36">
        <v>0.06</v>
      </c>
      <c r="E2" s="31" t="s">
        <v>132</v>
      </c>
      <c r="F2" s="34">
        <v>6784.2</v>
      </c>
    </row>
    <row r="3" spans="1:6" x14ac:dyDescent="0.35">
      <c r="A3" s="31" t="s">
        <v>122</v>
      </c>
      <c r="B3" s="31">
        <f>Sheet4!H4</f>
        <v>3.1676493139304486E-4</v>
      </c>
      <c r="E3" s="31" t="s">
        <v>133</v>
      </c>
      <c r="F3" s="34">
        <v>604361722</v>
      </c>
    </row>
    <row r="4" spans="1:6" x14ac:dyDescent="0.35">
      <c r="A4" s="31" t="s">
        <v>124</v>
      </c>
      <c r="B4" s="40">
        <f>Sheet4!H5</f>
        <v>5.5536943931622985E-2</v>
      </c>
      <c r="E4" s="31" t="s">
        <v>134</v>
      </c>
      <c r="F4" s="42">
        <f>F2*F3</f>
        <v>4100110794392.3999</v>
      </c>
    </row>
    <row r="5" spans="1:6" x14ac:dyDescent="0.35">
      <c r="A5" s="31" t="s">
        <v>125</v>
      </c>
      <c r="B5" s="43">
        <f>B2+B3*(B4-B2)</f>
        <v>5.9998586260350692E-2</v>
      </c>
      <c r="D5" s="22"/>
      <c r="F5">
        <f>410011.0794392</f>
        <v>410011.0794392</v>
      </c>
    </row>
    <row r="7" spans="1:6" x14ac:dyDescent="0.35">
      <c r="A7" s="31" t="s">
        <v>128</v>
      </c>
      <c r="B7" s="31">
        <f>Sheet2!B19</f>
        <v>1747.33</v>
      </c>
    </row>
    <row r="8" spans="1:6" x14ac:dyDescent="0.35">
      <c r="A8" s="31" t="s">
        <v>126</v>
      </c>
      <c r="B8" s="31">
        <f>Sheet1!B20</f>
        <v>29870.38</v>
      </c>
      <c r="E8" s="31" t="s">
        <v>135</v>
      </c>
      <c r="F8" s="43">
        <f>(B5*B14)+(B11*B15)</f>
        <v>5.999858488583884E-2</v>
      </c>
    </row>
    <row r="9" spans="1:6" x14ac:dyDescent="0.35">
      <c r="A9" s="31" t="s">
        <v>127</v>
      </c>
      <c r="B9" s="31">
        <f>Sheet1!B15</f>
        <v>93169.87</v>
      </c>
    </row>
    <row r="10" spans="1:6" x14ac:dyDescent="0.35">
      <c r="A10" s="31" t="s">
        <v>106</v>
      </c>
      <c r="B10" s="41">
        <v>0.26</v>
      </c>
    </row>
    <row r="11" spans="1:6" x14ac:dyDescent="0.35">
      <c r="A11" s="31" t="s">
        <v>129</v>
      </c>
      <c r="B11" s="44">
        <f>((B7)-(1-26%))/(B8+B9)</f>
        <v>1.4195273497900077E-2</v>
      </c>
    </row>
    <row r="13" spans="1:6" x14ac:dyDescent="0.35">
      <c r="B13" s="30"/>
    </row>
    <row r="14" spans="1:6" x14ac:dyDescent="0.35">
      <c r="A14" s="31" t="s">
        <v>130</v>
      </c>
      <c r="B14" s="45">
        <f>(F4)/((B8+B9)+F4)</f>
        <v>0.99999996999099472</v>
      </c>
    </row>
    <row r="15" spans="1:6" x14ac:dyDescent="0.35">
      <c r="A15" s="31" t="s">
        <v>131</v>
      </c>
      <c r="B15" s="45">
        <f>(B8+B9)/((B8+B9)+F4)</f>
        <v>3.0009005238581109E-8</v>
      </c>
    </row>
    <row r="16" spans="1:6" x14ac:dyDescent="0.35">
      <c r="B16">
        <f>SUM(B14:B15)</f>
        <v>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90765-E0FE-4539-978D-8CF2D0D06972}">
  <dimension ref="A1:Q12"/>
  <sheetViews>
    <sheetView tabSelected="1" workbookViewId="0">
      <selection sqref="A1:J8"/>
    </sheetView>
  </sheetViews>
  <sheetFormatPr defaultRowHeight="14.5" x14ac:dyDescent="0.35"/>
  <cols>
    <col min="1" max="1" width="25.453125" bestFit="1" customWidth="1"/>
    <col min="2" max="2" width="12.453125" bestFit="1" customWidth="1"/>
    <col min="3" max="3" width="7.81640625" bestFit="1" customWidth="1"/>
    <col min="4" max="9" width="12.7265625" bestFit="1" customWidth="1"/>
    <col min="15" max="15" width="17.54296875" bestFit="1" customWidth="1"/>
    <col min="17" max="17" width="17.54296875" bestFit="1" customWidth="1"/>
  </cols>
  <sheetData>
    <row r="1" spans="1:17" x14ac:dyDescent="0.35">
      <c r="A1" s="31"/>
      <c r="B1" s="32">
        <v>2020</v>
      </c>
      <c r="C1" s="32">
        <v>2021</v>
      </c>
      <c r="D1" s="32">
        <v>2022</v>
      </c>
      <c r="E1" s="32">
        <v>2023</v>
      </c>
      <c r="F1" s="32">
        <v>2024</v>
      </c>
      <c r="G1" s="32">
        <v>2025</v>
      </c>
      <c r="H1" s="32">
        <v>2026</v>
      </c>
      <c r="I1" s="32">
        <v>2027</v>
      </c>
      <c r="J1" s="31"/>
    </row>
    <row r="2" spans="1:17" x14ac:dyDescent="0.35">
      <c r="A2" s="32" t="s">
        <v>114</v>
      </c>
      <c r="B2" s="33">
        <f>Sheet3!B14</f>
        <v>-24065.509999999987</v>
      </c>
      <c r="C2" s="33">
        <f>Sheet3!C14</f>
        <v>3979.2599999999966</v>
      </c>
      <c r="D2" s="33">
        <f>Sheet3!D14</f>
        <v>-22947.46</v>
      </c>
      <c r="E2" s="33">
        <f>Sheet3!E14</f>
        <v>-22348.952528320002</v>
      </c>
      <c r="F2" s="33">
        <f>Sheet3!F14</f>
        <v>-26537.138599750382</v>
      </c>
      <c r="G2" s="33">
        <f>Sheet3!G14</f>
        <v>-31506.370325327454</v>
      </c>
      <c r="H2" s="33">
        <f>Sheet3!H14</f>
        <v>-37401.740157592634</v>
      </c>
      <c r="I2" s="33">
        <f>Sheet3!I14</f>
        <v>-44395.212339689446</v>
      </c>
      <c r="J2" s="31"/>
      <c r="M2" t="s">
        <v>136</v>
      </c>
      <c r="N2" s="22">
        <v>7.0000000000000007E-2</v>
      </c>
      <c r="O2" t="s">
        <v>139</v>
      </c>
    </row>
    <row r="3" spans="1:17" x14ac:dyDescent="0.35">
      <c r="A3" s="32" t="s">
        <v>137</v>
      </c>
      <c r="B3" s="31"/>
      <c r="C3" s="31"/>
      <c r="D3" s="31"/>
      <c r="E3" s="31"/>
      <c r="F3" s="31"/>
      <c r="G3" s="31"/>
      <c r="H3" s="31"/>
      <c r="I3" s="31">
        <f>I2*(1+N2)/(N3-N2)</f>
        <v>4749615.5955178393</v>
      </c>
      <c r="J3" s="31"/>
      <c r="M3" t="s">
        <v>135</v>
      </c>
      <c r="N3" s="22">
        <f>Sheet5!F8</f>
        <v>5.999858488583884E-2</v>
      </c>
    </row>
    <row r="4" spans="1:17" x14ac:dyDescent="0.35">
      <c r="A4" s="32" t="s">
        <v>140</v>
      </c>
      <c r="B4" s="31">
        <f>B2/(1+$N$3)^1</f>
        <v>-22703.341630019087</v>
      </c>
      <c r="C4" s="31">
        <f>C2/(1+$N$3)^2</f>
        <v>3541.5366898823386</v>
      </c>
      <c r="D4" s="31">
        <f>D2/(1+$N$3)^3</f>
        <v>-19267.207078445961</v>
      </c>
      <c r="E4" s="31">
        <f>E2/(1+$N$3)^4</f>
        <v>-17702.558210107149</v>
      </c>
      <c r="F4" s="31">
        <f>F2/(1+$N$3)^5</f>
        <v>-19830.226070873006</v>
      </c>
      <c r="G4" s="31">
        <f>G2/(1+$N$3)^6</f>
        <v>-22210.925762537379</v>
      </c>
      <c r="H4" s="31">
        <f>H2/(1+$N$3)^7</f>
        <v>-24874.525807500064</v>
      </c>
      <c r="I4" s="31">
        <f>I2/(1+$N$3)^8</f>
        <v>-27854.402936878814</v>
      </c>
      <c r="J4" s="31">
        <f>SUM(B4:I4)</f>
        <v>-150901.65080647913</v>
      </c>
      <c r="M4" s="31" t="s">
        <v>123</v>
      </c>
      <c r="N4" s="36">
        <v>0.06</v>
      </c>
    </row>
    <row r="5" spans="1:17" x14ac:dyDescent="0.35">
      <c r="A5" s="32" t="s">
        <v>141</v>
      </c>
      <c r="B5" s="31"/>
      <c r="C5" s="31"/>
      <c r="D5" s="53">
        <f>I3/(1+N3)^8</f>
        <v>2979999.4103094535</v>
      </c>
      <c r="E5" s="31"/>
      <c r="F5" s="31"/>
      <c r="G5" s="31"/>
      <c r="H5" s="31"/>
      <c r="I5" s="31"/>
      <c r="J5" s="31"/>
      <c r="N5" s="22"/>
    </row>
    <row r="6" spans="1:17" x14ac:dyDescent="0.35">
      <c r="A6" s="32" t="s">
        <v>138</v>
      </c>
      <c r="B6" s="45">
        <f>(D5+J4)</f>
        <v>2829097.7595029743</v>
      </c>
      <c r="C6" s="31"/>
      <c r="D6" s="31"/>
      <c r="E6" s="31"/>
      <c r="F6" s="31"/>
      <c r="G6" s="31"/>
      <c r="H6" s="31"/>
      <c r="I6" s="31"/>
      <c r="J6" s="31"/>
      <c r="N6" s="22"/>
    </row>
    <row r="7" spans="1:17" x14ac:dyDescent="0.35">
      <c r="A7" s="55" t="s">
        <v>142</v>
      </c>
      <c r="B7" s="56">
        <v>123040.25</v>
      </c>
    </row>
    <row r="8" spans="1:17" x14ac:dyDescent="0.35">
      <c r="A8" s="55" t="s">
        <v>143</v>
      </c>
      <c r="B8" s="45">
        <f>B6-B7</f>
        <v>2706057.5095029743</v>
      </c>
    </row>
    <row r="9" spans="1:17" x14ac:dyDescent="0.35">
      <c r="A9" s="54"/>
      <c r="B9" s="34"/>
    </row>
    <row r="11" spans="1:17" x14ac:dyDescent="0.35">
      <c r="O11" s="31" t="s">
        <v>136</v>
      </c>
      <c r="P11" s="36">
        <v>7.0000000000000007E-2</v>
      </c>
      <c r="Q11" s="31" t="s">
        <v>139</v>
      </c>
    </row>
    <row r="12" spans="1:17" x14ac:dyDescent="0.35">
      <c r="O12" s="31" t="s">
        <v>123</v>
      </c>
      <c r="P12" s="36">
        <v>0.06</v>
      </c>
      <c r="Q12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Adya Pragati</dc:creator>
  <cp:lastModifiedBy>Adya Pragati</cp:lastModifiedBy>
  <dcterms:created xsi:type="dcterms:W3CDTF">2023-05-20T02:30:17Z</dcterms:created>
  <dcterms:modified xsi:type="dcterms:W3CDTF">2023-05-22T02:36:21Z</dcterms:modified>
</cp:coreProperties>
</file>