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ettadulai/Documents/papers/Rn_review/"/>
    </mc:Choice>
  </mc:AlternateContent>
  <xr:revisionPtr revIDLastSave="0" documentId="8_{6129B9E2-FD4C-654E-B5E5-D14E0E7C8DA7}" xr6:coauthVersionLast="47" xr6:coauthVersionMax="47" xr10:uidLastSave="{00000000-0000-0000-0000-000000000000}"/>
  <bookViews>
    <workbookView xWindow="440" yWindow="6020" windowWidth="28020" windowHeight="10280" xr2:uid="{00000000-000D-0000-FFFF-FFFF00000000}"/>
  </bookViews>
  <sheets>
    <sheet name="sgd_lake_stratifi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T13" i="1"/>
  <c r="T9" i="1"/>
  <c r="S13" i="1"/>
  <c r="R13" i="1"/>
  <c r="P9" i="1"/>
  <c r="P13" i="1"/>
  <c r="O13" i="1"/>
  <c r="O9" i="1"/>
  <c r="S9" i="1" s="1"/>
  <c r="N13" i="1"/>
  <c r="N9" i="1"/>
  <c r="N2" i="1"/>
  <c r="P2" i="1"/>
  <c r="O2" i="1"/>
  <c r="S2" i="1" s="1"/>
  <c r="T2" i="1" s="1"/>
</calcChain>
</file>

<file path=xl/sharedStrings.xml><?xml version="1.0" encoding="utf-8"?>
<sst xmlns="http://schemas.openxmlformats.org/spreadsheetml/2006/main" count="45" uniqueCount="27">
  <si>
    <t>time</t>
  </si>
  <si>
    <t>Rn_air__Bqm3</t>
  </si>
  <si>
    <t>Rn_gw__Bqm3</t>
  </si>
  <si>
    <t>lake_layerID</t>
  </si>
  <si>
    <t>depth__m</t>
  </si>
  <si>
    <t>lake_area_sector_m2</t>
  </si>
  <si>
    <t>Rn_exch__Bqm3</t>
  </si>
  <si>
    <t>Rn_wat__Bqm3</t>
  </si>
  <si>
    <t>temp_wat__C</t>
  </si>
  <si>
    <t>sal_wat</t>
  </si>
  <si>
    <t>wind__ms</t>
  </si>
  <si>
    <t>f_dif__Bqm2hr</t>
  </si>
  <si>
    <t>2-15-13 17:22</t>
  </si>
  <si>
    <t>epilimnion</t>
  </si>
  <si>
    <t>2-15-13 17:32</t>
  </si>
  <si>
    <t>2-15-13 17:42</t>
  </si>
  <si>
    <t>2-15-13 17:52</t>
  </si>
  <si>
    <t>metalimnion</t>
  </si>
  <si>
    <t>hypolimnion</t>
  </si>
  <si>
    <t>Ave Rn [Bq/m3]</t>
  </si>
  <si>
    <t>lambda</t>
  </si>
  <si>
    <t>SGD lake layer [m/d]</t>
  </si>
  <si>
    <t>SGD layer [m3/d]</t>
  </si>
  <si>
    <t>ave F-diff</t>
  </si>
  <si>
    <t>aveF_atm Bq/m2/d</t>
  </si>
  <si>
    <t>ave box depth [m]</t>
  </si>
  <si>
    <t>total SGD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</si>
</sst>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U3" sqref="U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20</v>
      </c>
      <c r="O1" t="s">
        <v>19</v>
      </c>
      <c r="P1" t="s">
        <v>25</v>
      </c>
      <c r="Q1" t="s">
        <v>24</v>
      </c>
      <c r="R1" t="s">
        <v>23</v>
      </c>
      <c r="S1" t="s">
        <v>21</v>
      </c>
      <c r="T1" t="s">
        <v>22</v>
      </c>
      <c r="U1" t="s">
        <v>26</v>
      </c>
    </row>
    <row r="2" spans="1:21" x14ac:dyDescent="0.2">
      <c r="A2" t="s">
        <v>12</v>
      </c>
      <c r="B2">
        <v>0.37</v>
      </c>
      <c r="C2">
        <v>53065</v>
      </c>
      <c r="D2" t="s">
        <v>13</v>
      </c>
      <c r="E2">
        <v>4</v>
      </c>
      <c r="F2">
        <v>10</v>
      </c>
      <c r="H2">
        <v>25.92</v>
      </c>
      <c r="I2">
        <v>26</v>
      </c>
      <c r="J2">
        <v>0.1</v>
      </c>
      <c r="K2">
        <v>2.7</v>
      </c>
      <c r="L2">
        <v>2</v>
      </c>
      <c r="M2">
        <v>53065</v>
      </c>
      <c r="N2">
        <f>LN(2)/3.8</f>
        <v>0.18240715277893299</v>
      </c>
      <c r="O2">
        <f>AVERAGE(H2:H5)</f>
        <v>34.58</v>
      </c>
      <c r="P2">
        <f>AVERAGE(E2:E5)</f>
        <v>4</v>
      </c>
      <c r="Q2">
        <v>1</v>
      </c>
      <c r="S2">
        <f>(O2*N2*P2+Q2)/M2</f>
        <v>4.9430994765630842E-4</v>
      </c>
      <c r="T2">
        <f>S2*F2</f>
        <v>4.9430994765630844E-3</v>
      </c>
      <c r="U2">
        <f>SUM(T2,T9,T13)</f>
        <v>6.928370708843988E-2</v>
      </c>
    </row>
    <row r="3" spans="1:21" x14ac:dyDescent="0.2">
      <c r="A3" t="s">
        <v>14</v>
      </c>
      <c r="B3">
        <v>0.37</v>
      </c>
      <c r="C3">
        <v>53065</v>
      </c>
      <c r="D3" t="s">
        <v>13</v>
      </c>
      <c r="E3">
        <v>4</v>
      </c>
      <c r="F3">
        <v>10</v>
      </c>
      <c r="H3">
        <v>62.4</v>
      </c>
      <c r="I3">
        <v>26</v>
      </c>
      <c r="J3">
        <v>0.1</v>
      </c>
      <c r="K3">
        <v>2.7</v>
      </c>
      <c r="L3">
        <v>2</v>
      </c>
    </row>
    <row r="4" spans="1:21" x14ac:dyDescent="0.2">
      <c r="A4" t="s">
        <v>15</v>
      </c>
      <c r="B4">
        <v>0.37</v>
      </c>
      <c r="C4">
        <v>53065</v>
      </c>
      <c r="D4" t="s">
        <v>13</v>
      </c>
      <c r="E4">
        <v>4</v>
      </c>
      <c r="F4">
        <v>10</v>
      </c>
      <c r="H4">
        <v>22.8</v>
      </c>
      <c r="I4">
        <v>26.4</v>
      </c>
      <c r="J4">
        <v>0.1</v>
      </c>
      <c r="K4">
        <v>2.7</v>
      </c>
      <c r="L4">
        <v>2</v>
      </c>
    </row>
    <row r="5" spans="1:21" x14ac:dyDescent="0.2">
      <c r="A5" t="s">
        <v>16</v>
      </c>
      <c r="B5">
        <v>0.37</v>
      </c>
      <c r="C5">
        <v>53065</v>
      </c>
      <c r="D5" t="s">
        <v>13</v>
      </c>
      <c r="E5">
        <v>4</v>
      </c>
      <c r="F5">
        <v>10</v>
      </c>
      <c r="H5">
        <v>27.2</v>
      </c>
      <c r="I5">
        <v>26</v>
      </c>
      <c r="J5">
        <v>0.1</v>
      </c>
      <c r="K5">
        <v>2.7</v>
      </c>
      <c r="L5">
        <v>2</v>
      </c>
    </row>
    <row r="6" spans="1:21" x14ac:dyDescent="0.2">
      <c r="A6" t="s">
        <v>12</v>
      </c>
      <c r="B6">
        <v>0.37</v>
      </c>
      <c r="C6">
        <v>53065</v>
      </c>
      <c r="D6" t="s">
        <v>17</v>
      </c>
      <c r="E6">
        <v>4</v>
      </c>
      <c r="F6">
        <v>10</v>
      </c>
      <c r="H6">
        <v>32.32</v>
      </c>
      <c r="I6">
        <v>14.8</v>
      </c>
      <c r="J6">
        <v>0.1</v>
      </c>
      <c r="K6">
        <v>2.7</v>
      </c>
      <c r="L6">
        <v>3</v>
      </c>
    </row>
    <row r="7" spans="1:21" x14ac:dyDescent="0.2">
      <c r="A7" t="s">
        <v>14</v>
      </c>
      <c r="B7">
        <v>0.37</v>
      </c>
      <c r="C7">
        <v>53065</v>
      </c>
      <c r="D7" t="s">
        <v>17</v>
      </c>
      <c r="E7">
        <v>4</v>
      </c>
      <c r="F7">
        <v>10</v>
      </c>
      <c r="H7">
        <v>34.24</v>
      </c>
      <c r="I7">
        <v>9.6999999999999993</v>
      </c>
      <c r="J7">
        <v>0.1</v>
      </c>
      <c r="K7">
        <v>2.7</v>
      </c>
      <c r="L7">
        <v>2</v>
      </c>
    </row>
    <row r="8" spans="1:21" x14ac:dyDescent="0.2">
      <c r="A8" t="s">
        <v>15</v>
      </c>
      <c r="B8">
        <v>0.37</v>
      </c>
      <c r="C8">
        <v>53065</v>
      </c>
      <c r="D8" t="s">
        <v>17</v>
      </c>
      <c r="E8">
        <v>4</v>
      </c>
      <c r="F8">
        <v>10</v>
      </c>
      <c r="H8">
        <v>39.200000000000003</v>
      </c>
      <c r="I8">
        <v>14.7</v>
      </c>
      <c r="J8">
        <v>0.1</v>
      </c>
      <c r="K8">
        <v>2.7</v>
      </c>
      <c r="L8">
        <v>2</v>
      </c>
    </row>
    <row r="9" spans="1:21" x14ac:dyDescent="0.2">
      <c r="A9" t="s">
        <v>16</v>
      </c>
      <c r="B9">
        <v>0.37</v>
      </c>
      <c r="C9">
        <v>53065</v>
      </c>
      <c r="D9" t="s">
        <v>17</v>
      </c>
      <c r="E9">
        <v>4</v>
      </c>
      <c r="F9">
        <v>10</v>
      </c>
      <c r="H9">
        <v>7.2</v>
      </c>
      <c r="I9">
        <v>10.5</v>
      </c>
      <c r="J9">
        <v>0.1</v>
      </c>
      <c r="K9">
        <v>2.7</v>
      </c>
      <c r="L9">
        <v>2</v>
      </c>
      <c r="M9">
        <v>53065</v>
      </c>
      <c r="N9">
        <f>LN(2)/3.8</f>
        <v>0.18240715277893299</v>
      </c>
      <c r="O9">
        <f>AVERAGE(H6:H9)</f>
        <v>28.240000000000002</v>
      </c>
      <c r="P9">
        <f>AVERAGE(E6:E9)</f>
        <v>4</v>
      </c>
      <c r="S9">
        <f>(O9*N9*P9)/M2</f>
        <v>3.882919434261429E-4</v>
      </c>
      <c r="T9">
        <f>S9*F9</f>
        <v>3.8829194342614292E-3</v>
      </c>
    </row>
    <row r="10" spans="1:21" x14ac:dyDescent="0.2">
      <c r="A10" t="s">
        <v>12</v>
      </c>
      <c r="B10">
        <v>0.37</v>
      </c>
      <c r="C10">
        <v>53065</v>
      </c>
      <c r="D10" t="s">
        <v>18</v>
      </c>
      <c r="E10">
        <v>6</v>
      </c>
      <c r="F10">
        <v>10</v>
      </c>
      <c r="H10">
        <v>128</v>
      </c>
      <c r="I10">
        <v>8.3000000000000007</v>
      </c>
      <c r="J10">
        <v>0.1</v>
      </c>
      <c r="K10">
        <v>2.7</v>
      </c>
      <c r="L10">
        <v>4</v>
      </c>
    </row>
    <row r="11" spans="1:21" x14ac:dyDescent="0.2">
      <c r="A11" t="s">
        <v>14</v>
      </c>
      <c r="B11">
        <v>0.37</v>
      </c>
      <c r="C11">
        <v>53065</v>
      </c>
      <c r="D11" t="s">
        <v>18</v>
      </c>
      <c r="E11">
        <v>6</v>
      </c>
      <c r="F11">
        <v>10</v>
      </c>
      <c r="H11">
        <v>460.8</v>
      </c>
      <c r="I11">
        <v>8.3000000000000007</v>
      </c>
      <c r="J11">
        <v>0.1</v>
      </c>
      <c r="K11">
        <v>2.7</v>
      </c>
      <c r="L11">
        <v>2</v>
      </c>
    </row>
    <row r="12" spans="1:21" x14ac:dyDescent="0.2">
      <c r="A12" t="s">
        <v>15</v>
      </c>
      <c r="B12">
        <v>0.37</v>
      </c>
      <c r="C12">
        <v>53065</v>
      </c>
      <c r="D12" t="s">
        <v>18</v>
      </c>
      <c r="E12">
        <v>8</v>
      </c>
      <c r="F12">
        <v>10</v>
      </c>
      <c r="H12">
        <v>54.8</v>
      </c>
      <c r="I12">
        <v>8.4</v>
      </c>
      <c r="J12">
        <v>0.1</v>
      </c>
      <c r="K12">
        <v>2.7</v>
      </c>
      <c r="L12">
        <v>2</v>
      </c>
    </row>
    <row r="13" spans="1:21" x14ac:dyDescent="0.2">
      <c r="A13" t="s">
        <v>16</v>
      </c>
      <c r="B13">
        <v>0.37</v>
      </c>
      <c r="C13">
        <v>53065</v>
      </c>
      <c r="D13" t="s">
        <v>18</v>
      </c>
      <c r="E13">
        <v>8</v>
      </c>
      <c r="F13">
        <v>10</v>
      </c>
      <c r="H13">
        <v>353.6</v>
      </c>
      <c r="I13">
        <v>8.4</v>
      </c>
      <c r="J13">
        <v>0.1</v>
      </c>
      <c r="K13">
        <v>2.7</v>
      </c>
      <c r="L13">
        <v>2</v>
      </c>
      <c r="M13">
        <v>53065</v>
      </c>
      <c r="N13">
        <f>LN(2)/3.8</f>
        <v>0.18240715277893299</v>
      </c>
      <c r="O13">
        <f>AVERAGE(H10:H13)</f>
        <v>249.29999999999998</v>
      </c>
      <c r="P13">
        <f>AVERAGE(E10:E13)</f>
        <v>7</v>
      </c>
      <c r="R13">
        <f>AVERAGE(L10:L13)</f>
        <v>2.5</v>
      </c>
      <c r="S13">
        <f>(O13*N13*P13+R13)/M2</f>
        <v>6.0457688177615364E-3</v>
      </c>
      <c r="T13">
        <f>S13*F13</f>
        <v>6.0457688177615362E-2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sgd_lake_stratified_data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Henrieta D</dc:creator>
  <cp:lastModifiedBy>Henrieta D</cp:lastModifiedBy>
  <dcterms:created xsi:type="dcterms:W3CDTF">2022-10-25T20:36:02Z</dcterms:created>
  <dcterms:modified xsi:type="dcterms:W3CDTF">2022-10-28T19:03:31Z</dcterms:modified>
</cp:coreProperties>
</file>