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yasinghal/Documents/Semester II/CCC805/"/>
    </mc:Choice>
  </mc:AlternateContent>
  <xr:revisionPtr revIDLastSave="0" documentId="13_ncr:1_{1F408985-5022-B544-AC38-9C7B3E442371}" xr6:coauthVersionLast="47" xr6:coauthVersionMax="47" xr10:uidLastSave="{00000000-0000-0000-0000-000000000000}"/>
  <bookViews>
    <workbookView xWindow="0" yWindow="740" windowWidth="29400" windowHeight="18380" activeTab="6" xr2:uid="{0B04D23F-54D7-1446-AD5B-715D048D3BDA}"/>
  </bookViews>
  <sheets>
    <sheet name="Sheet1" sheetId="1" r:id="rId1"/>
    <sheet name="9Apr" sheetId="2" r:id="rId2"/>
    <sheet name="16Apr" sheetId="3" r:id="rId3"/>
    <sheet name="21Apr" sheetId="4" r:id="rId4"/>
    <sheet name="Filter" sheetId="5" r:id="rId5"/>
    <sheet name="Conditional" sheetId="6" r:id="rId6"/>
    <sheet name="Index" sheetId="7" r:id="rId7"/>
  </sheets>
  <externalReferences>
    <externalReference r:id="rId8"/>
  </externalReferences>
  <definedNames>
    <definedName name="_xlnm._FilterDatabase" localSheetId="5" hidden="1">Conditional!$B$5:$D$1587</definedName>
    <definedName name="_xlnm._FilterDatabase" localSheetId="4" hidden="1">Filter!$B$10:$G$1901</definedName>
    <definedName name="cvs">#REF!</definedName>
    <definedName name="data">[1]Index!$D$5:$K$12</definedName>
    <definedName name="solver_adj" localSheetId="3" hidden="1">'21Apr'!$H$44:$J$44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'21Apr'!$K$48:$K$54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'21Apr'!$L$45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'21Apr'!$M$48:$M$54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  <definedName name="try">#REF!</definedName>
    <definedName name="walgreens">#REF!</definedName>
    <definedName name="walm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K49" i="4"/>
  <c r="K50" i="4"/>
  <c r="K51" i="4"/>
  <c r="K52" i="4"/>
  <c r="K53" i="4"/>
  <c r="K54" i="4"/>
  <c r="K48" i="4"/>
  <c r="L45" i="4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M7" i="5"/>
  <c r="N2" i="5"/>
  <c r="M2" i="5" a="1"/>
  <c r="M2" i="5" s="1"/>
  <c r="D46" i="4"/>
  <c r="C46" i="4"/>
  <c r="B46" i="4"/>
  <c r="E27" i="4"/>
  <c r="E26" i="4"/>
  <c r="D27" i="4"/>
  <c r="D26" i="4"/>
  <c r="C27" i="4"/>
  <c r="C26" i="4"/>
  <c r="B27" i="4"/>
  <c r="F27" i="4" s="1"/>
  <c r="B26" i="4"/>
  <c r="F26" i="4" s="1"/>
  <c r="F24" i="4"/>
  <c r="D25" i="4"/>
  <c r="C25" i="4"/>
  <c r="B25" i="4"/>
  <c r="F25" i="4" s="1"/>
  <c r="E17" i="4"/>
  <c r="D17" i="4"/>
  <c r="C17" i="4"/>
  <c r="B17" i="4"/>
  <c r="A31" i="2"/>
  <c r="A21" i="2"/>
  <c r="A6" i="2"/>
  <c r="B132" i="1"/>
  <c r="L114" i="1"/>
  <c r="L115" i="1"/>
  <c r="L116" i="1"/>
  <c r="L117" i="1"/>
  <c r="L118" i="1"/>
  <c r="L119" i="1"/>
  <c r="L120" i="1"/>
  <c r="L121" i="1"/>
  <c r="L113" i="1"/>
  <c r="K120" i="1"/>
  <c r="K114" i="1"/>
  <c r="K113" i="1"/>
  <c r="F113" i="1"/>
  <c r="F121" i="1"/>
  <c r="F120" i="1"/>
  <c r="F119" i="1"/>
  <c r="F118" i="1"/>
  <c r="F117" i="1"/>
  <c r="F116" i="1"/>
  <c r="F115" i="1"/>
  <c r="F114" i="1"/>
  <c r="B113" i="1"/>
  <c r="D121" i="1"/>
  <c r="D120" i="1"/>
  <c r="D119" i="1"/>
  <c r="D118" i="1"/>
  <c r="D117" i="1"/>
  <c r="D116" i="1"/>
  <c r="D115" i="1"/>
  <c r="D114" i="1"/>
  <c r="D113" i="1"/>
  <c r="B114" i="1"/>
  <c r="B115" i="1"/>
  <c r="B116" i="1"/>
  <c r="B117" i="1"/>
  <c r="B118" i="1"/>
  <c r="B119" i="1"/>
  <c r="B120" i="1"/>
  <c r="B121" i="1"/>
  <c r="B97" i="1"/>
  <c r="B96" i="1"/>
  <c r="C76" i="1"/>
  <c r="C53" i="1"/>
  <c r="D53" i="1"/>
  <c r="C32" i="1"/>
  <c r="B47" i="1"/>
  <c r="B44" i="1"/>
  <c r="B40" i="1"/>
  <c r="B39" i="1"/>
  <c r="B41" i="1"/>
  <c r="C36" i="1"/>
  <c r="C35" i="1"/>
  <c r="C34" i="1"/>
  <c r="C33" i="1"/>
  <c r="B29" i="1"/>
  <c r="B26" i="1"/>
  <c r="B30" i="1" s="1"/>
  <c r="B25" i="1"/>
  <c r="B21" i="1"/>
  <c r="B20" i="1"/>
  <c r="B19" i="1"/>
  <c r="B18" i="1"/>
  <c r="B17" i="1"/>
  <c r="H13" i="1"/>
  <c r="H12" i="1"/>
  <c r="H11" i="1"/>
  <c r="H10" i="1"/>
  <c r="H9" i="1"/>
  <c r="E11" i="1"/>
  <c r="E10" i="1"/>
  <c r="E9" i="1"/>
  <c r="B14" i="1"/>
  <c r="B2" i="1"/>
  <c r="B1" i="1"/>
  <c r="G26" i="7" l="1"/>
  <c r="B20" i="4"/>
  <c r="B23" i="1"/>
  <c r="B22" i="1"/>
  <c r="H14" i="1"/>
  <c r="E12" i="1"/>
  <c r="B27" i="1"/>
  <c r="B3" i="1"/>
  <c r="B4" i="1" l="1"/>
  <c r="B5" i="1"/>
  <c r="B6" i="1" l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<sst xmlns="http://schemas.openxmlformats.org/spreadsheetml/2006/main" count="5868" uniqueCount="158">
  <si>
    <t>"=1+2"</t>
  </si>
  <si>
    <t>"=4+5*2"</t>
  </si>
  <si>
    <t>SUM</t>
  </si>
  <si>
    <t>AVG</t>
  </si>
  <si>
    <t>AVG of above numbers (takes empty cell as null)</t>
  </si>
  <si>
    <t>garbage value</t>
  </si>
  <si>
    <t>AVERAGE only works when logical values are put else gives garbage value</t>
  </si>
  <si>
    <t>gives 3 as 3 FALSE are there in selected area</t>
  </si>
  <si>
    <t>"=COUNTIF(_:_ ,FALSE)"</t>
  </si>
  <si>
    <t>"=COUNTIF(_:_ ,TRUE)"</t>
  </si>
  <si>
    <t>"=SIN(45)"</t>
  </si>
  <si>
    <t>"=RADIANS(45)"</t>
  </si>
  <si>
    <t>"=SIN(B26)"</t>
  </si>
  <si>
    <t>"=TAN(45)"</t>
  </si>
  <si>
    <t>"=TAN(B26)"</t>
  </si>
  <si>
    <t>MEAN</t>
  </si>
  <si>
    <t>MEDIAN</t>
  </si>
  <si>
    <t>MODE</t>
  </si>
  <si>
    <t>If we change any value in this row, the mean, median and mode automatically change</t>
  </si>
  <si>
    <t>"=GEOMEAN"</t>
  </si>
  <si>
    <t>"=MEDIAN"</t>
  </si>
  <si>
    <t>"=MODE"</t>
  </si>
  <si>
    <t>will give N/A if there is no mode</t>
  </si>
  <si>
    <t>will give the number which come first incase 2 elements have same occurences</t>
  </si>
  <si>
    <t>"=ROUND(_ , 3)"</t>
  </si>
  <si>
    <t>"=ROUNDUP(_ ,2)"</t>
  </si>
  <si>
    <t>"=ROUNDDOWN(_ , 3)"</t>
  </si>
  <si>
    <t>"=MROUND(_ ,3)"</t>
  </si>
  <si>
    <t>PERCENTILE</t>
  </si>
  <si>
    <t>Class Marks</t>
  </si>
  <si>
    <t>where 0&lt;=k&lt;=1</t>
  </si>
  <si>
    <t>"=PERCENTILE(_:_ ,k)"</t>
  </si>
  <si>
    <t>States</t>
  </si>
  <si>
    <t>Wheat Production</t>
  </si>
  <si>
    <t>UP</t>
  </si>
  <si>
    <t>HR</t>
  </si>
  <si>
    <t>PB</t>
  </si>
  <si>
    <t>MP</t>
  </si>
  <si>
    <t>MH</t>
  </si>
  <si>
    <t>KA</t>
  </si>
  <si>
    <t>AP</t>
  </si>
  <si>
    <t>mid term</t>
  </si>
  <si>
    <t>end term</t>
  </si>
  <si>
    <t>"=MAX(_:_)"</t>
  </si>
  <si>
    <t>"=MIN(_:_)"</t>
  </si>
  <si>
    <t>x</t>
  </si>
  <si>
    <t>y</t>
  </si>
  <si>
    <t>AMORTIZATION</t>
  </si>
  <si>
    <t>gradual repayment of loan</t>
  </si>
  <si>
    <t>1. fixed interest rate (in syllabus)</t>
  </si>
  <si>
    <t>2. variable interest rate (not in syllabus)</t>
  </si>
  <si>
    <t>FORMULA:</t>
  </si>
  <si>
    <t>(loan amount * interest rate * (1+interest rate)^P) / (1+interest rate)^P+1</t>
  </si>
  <si>
    <t>I want to borrow Rs. 80000 and make a monthly payment for 10 years. The monthly payment I can afford is Rs. 1000. What is the monthly rate of interest I can bear?</t>
  </si>
  <si>
    <t>cash balance</t>
  </si>
  <si>
    <t>payment due date</t>
  </si>
  <si>
    <t>no. of periods</t>
  </si>
  <si>
    <t>periodic payment</t>
  </si>
  <si>
    <t>loan amount</t>
  </si>
  <si>
    <t>120 (10*12)</t>
  </si>
  <si>
    <t>FORMULA USED:</t>
  </si>
  <si>
    <t>ANSWER:</t>
  </si>
  <si>
    <t>QUESTION 1:</t>
  </si>
  <si>
    <t>QUESTION 2:</t>
  </si>
  <si>
    <t>I borrow Rs. 100000 at 8% interest and make yearly payments of Rs. 10000. How many years will it take to amortize the loan?</t>
  </si>
  <si>
    <t>FORMULA USED</t>
  </si>
  <si>
    <t>"=NPER(rate, -periodic payment, loan amount )"</t>
  </si>
  <si>
    <t>"=RATE(no. of periods, periodic payment, -loan amount, cash balance, payment due date)"</t>
  </si>
  <si>
    <t>QUESTION 3:</t>
  </si>
  <si>
    <t>If banks are paying annual interest rate of 5%, how long will it take to double your investment?</t>
  </si>
  <si>
    <t>Diet Optimisation Problem</t>
  </si>
  <si>
    <t>Brownies</t>
  </si>
  <si>
    <t>IceCream</t>
  </si>
  <si>
    <t>Cola</t>
  </si>
  <si>
    <t>Cheese Cake</t>
  </si>
  <si>
    <t>Calories</t>
  </si>
  <si>
    <t>Chocolate</t>
  </si>
  <si>
    <t>Sugar</t>
  </si>
  <si>
    <t>Fat</t>
  </si>
  <si>
    <t>Cost</t>
  </si>
  <si>
    <t>Objective: Minimum cost diet which has at best 500 calories, atleast 6gm choco, atleast 10gm sugar and 8gm of fat</t>
  </si>
  <si>
    <t>Decision Variables</t>
  </si>
  <si>
    <t>Eaten</t>
  </si>
  <si>
    <t>assign random values, atleast 1 should be positive</t>
  </si>
  <si>
    <t>Objective Function</t>
  </si>
  <si>
    <t>Total</t>
  </si>
  <si>
    <t>Constraints</t>
  </si>
  <si>
    <t>Required</t>
  </si>
  <si>
    <t>&gt;=</t>
  </si>
  <si>
    <t>CALORIES</t>
  </si>
  <si>
    <t xml:space="preserve">max </t>
  </si>
  <si>
    <t>45x+60y+50z</t>
  </si>
  <si>
    <t>s.t.</t>
  </si>
  <si>
    <t>20x+10y+10z</t>
  </si>
  <si>
    <t>12x+28y+16z</t>
  </si>
  <si>
    <t>15x+6y+16z</t>
  </si>
  <si>
    <t>10x+15y+0z</t>
  </si>
  <si>
    <t>&lt;=</t>
  </si>
  <si>
    <t>0&lt;=x&lt;=100</t>
  </si>
  <si>
    <t>0&lt;=y&lt;=40</t>
  </si>
  <si>
    <t>0&lt;=z&lt;=60</t>
  </si>
  <si>
    <t>z</t>
  </si>
  <si>
    <t>How many transactions yielded more than $280 revenue and more than 93 units of sale?</t>
  </si>
  <si>
    <t>2(a)</t>
  </si>
  <si>
    <t xml:space="preserve"> What are the top 30 transactions in terms of the revenue?</t>
  </si>
  <si>
    <t>2(b)</t>
  </si>
  <si>
    <t>How many units were sold in the top 30 transactions in terms of the revenue?</t>
  </si>
  <si>
    <t>How many transactions occurred in the last three months of 2006?</t>
  </si>
  <si>
    <t>Name</t>
  </si>
  <si>
    <t>Date</t>
  </si>
  <si>
    <t>Product</t>
  </si>
  <si>
    <t>Units</t>
  </si>
  <si>
    <t>Dollars</t>
  </si>
  <si>
    <t>Location</t>
  </si>
  <si>
    <t>Betsy</t>
  </si>
  <si>
    <t>keyboard</t>
  </si>
  <si>
    <t>south</t>
  </si>
  <si>
    <t>Hallagan</t>
  </si>
  <si>
    <t>pendrive</t>
  </si>
  <si>
    <t>midwest</t>
  </si>
  <si>
    <t>Ashley</t>
  </si>
  <si>
    <t>headphone</t>
  </si>
  <si>
    <t>west</t>
  </si>
  <si>
    <t>Zaret</t>
  </si>
  <si>
    <t>Colleen</t>
  </si>
  <si>
    <t>mouse</t>
  </si>
  <si>
    <t>Cristina</t>
  </si>
  <si>
    <t>east</t>
  </si>
  <si>
    <t>speaker</t>
  </si>
  <si>
    <t>Emilee</t>
  </si>
  <si>
    <t>Jen</t>
  </si>
  <si>
    <t>Cici</t>
  </si>
  <si>
    <t>The table shown below list the monthly stock prices of S&amp;P Index. The last column shows the change between two consecutive months.</t>
  </si>
  <si>
    <t>We call a month good if the prices went up by 3% and bad if the prices fell by more than 3%. Use the Conditional formatting tool to identify</t>
  </si>
  <si>
    <t>the good and the bad months.</t>
  </si>
  <si>
    <t>Monthly Price</t>
  </si>
  <si>
    <t>Change</t>
  </si>
  <si>
    <t>bad</t>
  </si>
  <si>
    <t>good</t>
  </si>
  <si>
    <t>&lt;-3%</t>
  </si>
  <si>
    <t>&gt;3%</t>
  </si>
  <si>
    <t>1. Select all the data in the Change column</t>
  </si>
  <si>
    <t>2. Go to Home -&gt; Conditional Formatting -&gt; Highlight Cell Rules -&gt; Greater than (Set to 0.03 and highlight green)</t>
  </si>
  <si>
    <t>3.  Go to Home -&gt; Conditional Formatting -&gt; Highlight Cell Rules -&gt; Less than (Set to -0.03 and highlight red)</t>
  </si>
  <si>
    <t>Calculate the total distance covered in the round trip: Bangalore -&gt; Chennai -&gt; Kolkata -&gt; Nagpur -&gt; Mumbai -&gt; Lucknow -&gt; Bangalore.</t>
  </si>
  <si>
    <t>Delhi</t>
  </si>
  <si>
    <t>Lucknow</t>
  </si>
  <si>
    <t>Mumbai</t>
  </si>
  <si>
    <t>Nagpur</t>
  </si>
  <si>
    <t>Kolkata</t>
  </si>
  <si>
    <t>Jaipur</t>
  </si>
  <si>
    <t>Chennai</t>
  </si>
  <si>
    <t>Bangalore</t>
  </si>
  <si>
    <t>Kolkatta</t>
  </si>
  <si>
    <t>Say we want to know the distance between Kolkatta and Jaipur.</t>
  </si>
  <si>
    <t>All we need to do is supply the matrix of distances along with the row and column numbers to the INDEX function</t>
  </si>
  <si>
    <t>Round Trip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</si>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</sst>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 $&quot;#,##0.00\ ;&quot; $(&quot;#,##0.00\);&quot; $-&quot;#\ ;@\ 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4"/>
      <color indexed="16"/>
      <name val="Calibri"/>
      <family val="2"/>
    </font>
    <font>
      <b/>
      <sz val="14"/>
      <name val="Times New Roman"/>
      <family val="1"/>
    </font>
    <font>
      <b/>
      <sz val="14"/>
      <name val="Courier New"/>
      <family val="3"/>
    </font>
    <font>
      <sz val="10"/>
      <name val="Arial"/>
      <family val="2"/>
    </font>
    <font>
      <sz val="14"/>
      <name val="Arial"/>
      <family val="2"/>
    </font>
    <font>
      <sz val="18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10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indexed="25"/>
        <bgColor indexed="61"/>
      </patternFill>
    </fill>
    <fill>
      <patternFill patternType="solid">
        <fgColor indexed="26"/>
        <bgColor indexed="47"/>
      </patternFill>
    </fill>
    <fill>
      <patternFill patternType="solid">
        <fgColor indexed="47"/>
        <bgColor indexed="26"/>
      </patternFill>
    </fill>
    <fill>
      <patternFill patternType="solid">
        <fgColor indexed="10"/>
        <bgColor indexed="16"/>
      </patternFill>
    </fill>
    <fill>
      <patternFill patternType="solid">
        <fgColor indexed="49"/>
        <bgColor indexed="5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6" fillId="3" borderId="0"/>
    <xf numFmtId="0" fontId="4" fillId="4" borderId="0"/>
    <xf numFmtId="0" fontId="7" fillId="5" borderId="0"/>
    <xf numFmtId="0" fontId="11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9" fontId="0" fillId="0" borderId="0" xfId="0" applyNumberFormat="1" applyAlignment="1">
      <alignment horizontal="left"/>
    </xf>
    <xf numFmtId="0" fontId="2" fillId="0" borderId="1" xfId="0" applyFont="1" applyBorder="1"/>
    <xf numFmtId="44" fontId="2" fillId="0" borderId="1" xfId="1" applyFont="1" applyBorder="1"/>
    <xf numFmtId="0" fontId="3" fillId="2" borderId="0" xfId="2"/>
    <xf numFmtId="0" fontId="5" fillId="0" borderId="0" xfId="3" applyFont="1" applyAlignment="1">
      <alignment horizontal="center"/>
    </xf>
    <xf numFmtId="0" fontId="5" fillId="0" borderId="0" xfId="3" applyFont="1"/>
    <xf numFmtId="0" fontId="6" fillId="3" borderId="0" xfId="4" applyAlignment="1">
      <alignment horizontal="center"/>
    </xf>
    <xf numFmtId="14" fontId="5" fillId="0" borderId="0" xfId="3" applyNumberFormat="1" applyFont="1"/>
    <xf numFmtId="0" fontId="4" fillId="4" borderId="0" xfId="5" applyAlignment="1">
      <alignment horizontal="center"/>
    </xf>
    <xf numFmtId="14" fontId="4" fillId="0" borderId="0" xfId="5" applyNumberFormat="1" applyFill="1" applyAlignment="1">
      <alignment horizontal="center"/>
    </xf>
    <xf numFmtId="0" fontId="4" fillId="0" borderId="0" xfId="5" applyFill="1" applyAlignment="1">
      <alignment horizontal="center"/>
    </xf>
    <xf numFmtId="1" fontId="4" fillId="0" borderId="0" xfId="5" applyNumberFormat="1" applyFill="1" applyAlignment="1">
      <alignment horizontal="center"/>
    </xf>
    <xf numFmtId="164" fontId="4" fillId="0" borderId="0" xfId="5" applyNumberFormat="1" applyFill="1" applyAlignment="1">
      <alignment horizontal="center"/>
    </xf>
    <xf numFmtId="164" fontId="5" fillId="0" borderId="0" xfId="3" applyNumberFormat="1" applyFont="1"/>
    <xf numFmtId="0" fontId="8" fillId="5" borderId="0" xfId="6" applyFont="1" applyAlignment="1">
      <alignment horizontal="center"/>
    </xf>
    <xf numFmtId="0" fontId="5" fillId="6" borderId="0" xfId="3" applyFont="1" applyFill="1" applyAlignment="1">
      <alignment horizontal="center"/>
    </xf>
    <xf numFmtId="0" fontId="5" fillId="7" borderId="0" xfId="3" applyFont="1" applyFill="1" applyAlignment="1">
      <alignment horizontal="center"/>
    </xf>
    <xf numFmtId="14" fontId="9" fillId="0" borderId="0" xfId="3" applyNumberFormat="1" applyFont="1"/>
    <xf numFmtId="0" fontId="9" fillId="0" borderId="0" xfId="3" applyFont="1" applyAlignment="1">
      <alignment horizontal="center"/>
    </xf>
    <xf numFmtId="0" fontId="9" fillId="0" borderId="0" xfId="3" applyFont="1"/>
    <xf numFmtId="0" fontId="10" fillId="0" borderId="0" xfId="3" applyFont="1"/>
    <xf numFmtId="0" fontId="12" fillId="0" borderId="0" xfId="7" applyFont="1"/>
    <xf numFmtId="0" fontId="13" fillId="8" borderId="0" xfId="7" applyFont="1" applyFill="1"/>
    <xf numFmtId="0" fontId="11" fillId="8" borderId="0" xfId="7" applyFill="1"/>
    <xf numFmtId="0" fontId="11" fillId="0" borderId="0" xfId="7"/>
    <xf numFmtId="0" fontId="14" fillId="9" borderId="0" xfId="7" applyFont="1" applyFill="1"/>
    <xf numFmtId="0" fontId="15" fillId="9" borderId="0" xfId="7" applyFont="1" applyFill="1" applyAlignment="1">
      <alignment horizontal="center"/>
    </xf>
    <xf numFmtId="0" fontId="14" fillId="9" borderId="0" xfId="7" applyFont="1" applyFill="1" applyAlignment="1">
      <alignment horizontal="center"/>
    </xf>
    <xf numFmtId="0" fontId="16" fillId="9" borderId="0" xfId="7" applyFont="1" applyFill="1" applyAlignment="1">
      <alignment horizontal="center"/>
    </xf>
    <xf numFmtId="0" fontId="16" fillId="0" borderId="0" xfId="7" applyFont="1" applyAlignment="1">
      <alignment horizontal="center"/>
    </xf>
    <xf numFmtId="0" fontId="17" fillId="10" borderId="0" xfId="7" applyFont="1" applyFill="1" applyAlignment="1">
      <alignment horizontal="left"/>
    </xf>
    <xf numFmtId="0" fontId="11" fillId="10" borderId="0" xfId="7" applyFill="1"/>
    <xf numFmtId="0" fontId="14" fillId="10" borderId="0" xfId="7" applyFont="1" applyFill="1"/>
    <xf numFmtId="0" fontId="14" fillId="0" borderId="0" xfId="7" applyFont="1"/>
    <xf numFmtId="0" fontId="14" fillId="11" borderId="0" xfId="7" applyFont="1" applyFill="1"/>
    <xf numFmtId="0" fontId="18" fillId="0" borderId="0" xfId="7" applyFont="1"/>
    <xf numFmtId="0" fontId="14" fillId="12" borderId="0" xfId="7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8">
    <cellStyle name="20% - Accent2" xfId="2" builtinId="34"/>
    <cellStyle name="Currency" xfId="1" builtinId="4"/>
    <cellStyle name="Excel Built-in 20% - Accent2" xfId="5" xr:uid="{D9E5361E-99D5-494C-BBDE-7706A0F03FD2}"/>
    <cellStyle name="Excel Built-in Accent2" xfId="4" xr:uid="{77962B1F-9670-7F4B-A336-5E26CCE625D9}"/>
    <cellStyle name="Excel Built-in Bad" xfId="6" xr:uid="{0178416F-3461-8E44-9D69-113DD5CEB438}"/>
    <cellStyle name="Excel Built-in Normal" xfId="3" xr:uid="{0C703826-926C-A34E-BBE8-B0DC67141E16}"/>
    <cellStyle name="Normal" xfId="0" builtinId="0"/>
    <cellStyle name="Normal 2" xfId="7" xr:uid="{9BED18FA-AFDA-4142-A361-B80C06F3EE87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Sheet1!$B$52:$B$58</c:f>
              <c:numCache>
                <c:formatCode>0%</c:formatCode>
                <c:ptCount val="7"/>
                <c:pt idx="0">
                  <c:v>0.8</c:v>
                </c:pt>
                <c:pt idx="1">
                  <c:v>0.9</c:v>
                </c:pt>
                <c:pt idx="2">
                  <c:v>0.1</c:v>
                </c:pt>
                <c:pt idx="3">
                  <c:v>0.67</c:v>
                </c:pt>
                <c:pt idx="4">
                  <c:v>0.76</c:v>
                </c:pt>
                <c:pt idx="5">
                  <c:v>0.5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0-5D46-AFA9-093062D1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800464"/>
        <c:axId val="400802176"/>
      </c:barChart>
      <c:catAx>
        <c:axId val="40080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2176"/>
        <c:crosses val="autoZero"/>
        <c:auto val="1"/>
        <c:lblAlgn val="ctr"/>
        <c:lblOffset val="100"/>
        <c:noMultiLvlLbl val="0"/>
      </c:catAx>
      <c:valAx>
        <c:axId val="4008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Sheet1!$C$68</c:f>
              <c:strCache>
                <c:ptCount val="1"/>
                <c:pt idx="0">
                  <c:v>Wheat Production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99-E740-BDEE-1EF5A743A23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99-E740-BDEE-1EF5A743A23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99-E740-BDEE-1EF5A743A23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99-E740-BDEE-1EF5A743A23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F99-E740-BDEE-1EF5A743A23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F99-E740-BDEE-1EF5A743A23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F99-E740-BDEE-1EF5A743A238}"/>
              </c:ext>
            </c:extLst>
          </c:dPt>
          <c:cat>
            <c:strRef>
              <c:f>Sheet1!$B$69:$B$75</c:f>
              <c:strCache>
                <c:ptCount val="7"/>
                <c:pt idx="0">
                  <c:v>UP</c:v>
                </c:pt>
                <c:pt idx="1">
                  <c:v>HR</c:v>
                </c:pt>
                <c:pt idx="2">
                  <c:v>PB</c:v>
                </c:pt>
                <c:pt idx="3">
                  <c:v>MP</c:v>
                </c:pt>
                <c:pt idx="4">
                  <c:v>MH</c:v>
                </c:pt>
                <c:pt idx="5">
                  <c:v>KA</c:v>
                </c:pt>
                <c:pt idx="6">
                  <c:v>AP</c:v>
                </c:pt>
              </c:strCache>
            </c:strRef>
          </c:cat>
          <c:val>
            <c:numRef>
              <c:f>Sheet1!$C$69:$C$75</c:f>
              <c:numCache>
                <c:formatCode>General</c:formatCode>
                <c:ptCount val="7"/>
                <c:pt idx="0">
                  <c:v>30</c:v>
                </c:pt>
                <c:pt idx="1">
                  <c:v>15</c:v>
                </c:pt>
                <c:pt idx="2">
                  <c:v>15</c:v>
                </c:pt>
                <c:pt idx="3">
                  <c:v>25</c:v>
                </c:pt>
                <c:pt idx="4">
                  <c:v>30</c:v>
                </c:pt>
                <c:pt idx="5">
                  <c:v>20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B-684C-BD82-5CC4F548A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Sheet1!$B$101:$B$103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Sheet1!$C$101:$C$103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A-FF4A-BE15-F4603159E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79744"/>
        <c:axId val="1617920896"/>
      </c:scatterChart>
      <c:valAx>
        <c:axId val="16175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920896"/>
        <c:crosses val="autoZero"/>
        <c:crossBetween val="midCat"/>
      </c:valAx>
      <c:valAx>
        <c:axId val="16179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7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50</xdr:row>
      <xdr:rowOff>6350</xdr:rowOff>
    </xdr:from>
    <xdr:to>
      <xdr:col>9</xdr:col>
      <xdr:colOff>387350</xdr:colOff>
      <xdr:row>63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FBF41-BD9F-F0F4-4A0B-E0420F7D9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31750</xdr:colOff>
      <xdr:row>66</xdr:row>
      <xdr:rowOff>196850</xdr:rowOff>
    </xdr:from>
    <xdr:to>
      <xdr:col>9</xdr:col>
      <xdr:colOff>400050</xdr:colOff>
      <xdr:row>80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392F62-962B-4574-4C03-F71A33FDE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</xdr:colOff>
      <xdr:row>96</xdr:row>
      <xdr:rowOff>158750</xdr:rowOff>
    </xdr:from>
    <xdr:to>
      <xdr:col>9</xdr:col>
      <xdr:colOff>400050</xdr:colOff>
      <xdr:row>110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D8A1D-CD7A-E411-9928-25900311B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yasinghal/Documents/Semester%20II/CCC805/Exercises.xlsx" TargetMode="External"/><Relationship Id="rId1" Type="http://schemas.openxmlformats.org/officeDocument/2006/relationships/externalLinkPath" Target="Exerci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plicates"/>
      <sheetName val="Sheet2"/>
      <sheetName val="Filter"/>
      <sheetName val="Sheet1"/>
      <sheetName val="Conditional"/>
      <sheetName val="text to column"/>
      <sheetName val="Index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</row>
        <row r="6">
          <cell r="D6" t="str">
            <v>Delhi</v>
          </cell>
          <cell r="E6" t="str">
            <v>Lucknow</v>
          </cell>
          <cell r="F6" t="str">
            <v>Mumbai</v>
          </cell>
          <cell r="G6" t="str">
            <v>Nagpur</v>
          </cell>
          <cell r="H6" t="str">
            <v>Kolkata</v>
          </cell>
          <cell r="I6" t="str">
            <v>Jaipur</v>
          </cell>
          <cell r="J6" t="str">
            <v>Chennai</v>
          </cell>
          <cell r="K6" t="str">
            <v>Bangalore</v>
          </cell>
        </row>
        <row r="7">
          <cell r="D7">
            <v>0</v>
          </cell>
          <cell r="E7">
            <v>983</v>
          </cell>
          <cell r="F7">
            <v>1815</v>
          </cell>
          <cell r="G7">
            <v>1991</v>
          </cell>
          <cell r="H7">
            <v>3036</v>
          </cell>
          <cell r="I7">
            <v>1539</v>
          </cell>
          <cell r="J7">
            <v>2664</v>
          </cell>
          <cell r="K7">
            <v>2612</v>
          </cell>
        </row>
        <row r="8">
          <cell r="D8">
            <v>983</v>
          </cell>
          <cell r="E8">
            <v>0</v>
          </cell>
          <cell r="F8">
            <v>1205</v>
          </cell>
          <cell r="G8">
            <v>1050</v>
          </cell>
          <cell r="H8">
            <v>2112</v>
          </cell>
          <cell r="I8">
            <v>1390</v>
          </cell>
          <cell r="J8">
            <v>1729</v>
          </cell>
          <cell r="K8">
            <v>2052</v>
          </cell>
        </row>
        <row r="9">
          <cell r="D9">
            <v>1815</v>
          </cell>
          <cell r="E9">
            <v>1205</v>
          </cell>
          <cell r="F9">
            <v>0</v>
          </cell>
          <cell r="G9">
            <v>801</v>
          </cell>
          <cell r="H9">
            <v>1425</v>
          </cell>
          <cell r="I9">
            <v>1332</v>
          </cell>
          <cell r="J9">
            <v>1027</v>
          </cell>
          <cell r="K9">
            <v>2404</v>
          </cell>
        </row>
        <row r="10">
          <cell r="D10">
            <v>1991</v>
          </cell>
          <cell r="E10">
            <v>1050</v>
          </cell>
          <cell r="F10">
            <v>801</v>
          </cell>
          <cell r="G10">
            <v>0</v>
          </cell>
          <cell r="H10">
            <v>1174</v>
          </cell>
          <cell r="I10">
            <v>2100</v>
          </cell>
          <cell r="J10">
            <v>836</v>
          </cell>
          <cell r="K10">
            <v>1373</v>
          </cell>
        </row>
        <row r="11">
          <cell r="D11">
            <v>3036</v>
          </cell>
          <cell r="E11">
            <v>2112</v>
          </cell>
          <cell r="F11">
            <v>1425</v>
          </cell>
          <cell r="G11">
            <v>1174</v>
          </cell>
          <cell r="H11">
            <v>0</v>
          </cell>
          <cell r="I11">
            <v>2757</v>
          </cell>
          <cell r="J11">
            <v>398</v>
          </cell>
          <cell r="K11">
            <v>1909</v>
          </cell>
        </row>
        <row r="12">
          <cell r="D12">
            <v>1539</v>
          </cell>
          <cell r="E12">
            <v>1390</v>
          </cell>
          <cell r="F12">
            <v>1332</v>
          </cell>
          <cell r="G12">
            <v>2100</v>
          </cell>
          <cell r="H12">
            <v>2757</v>
          </cell>
          <cell r="I12">
            <v>0</v>
          </cell>
          <cell r="J12">
            <v>2359</v>
          </cell>
          <cell r="K12">
            <v>3389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1AD-E361-9F4F-A28E-8ACA0F62BEC4}">
  <dimension ref="A1:M132"/>
  <sheetViews>
    <sheetView workbookViewId="0">
      <selection activeCell="C94" sqref="C94"/>
    </sheetView>
  </sheetViews>
  <sheetFormatPr baseColWidth="10" defaultRowHeight="16" x14ac:dyDescent="0.2"/>
  <cols>
    <col min="1" max="1" width="22.5" customWidth="1"/>
    <col min="3" max="3" width="10.6640625" customWidth="1"/>
    <col min="6" max="6" width="11.83203125" customWidth="1"/>
    <col min="13" max="13" width="21.5" customWidth="1"/>
  </cols>
  <sheetData>
    <row r="1" spans="1:8" x14ac:dyDescent="0.2">
      <c r="A1" t="s">
        <v>0</v>
      </c>
      <c r="B1">
        <f>1+2</f>
        <v>3</v>
      </c>
    </row>
    <row r="2" spans="1:8" x14ac:dyDescent="0.2">
      <c r="A2" t="s">
        <v>1</v>
      </c>
      <c r="B2">
        <f>4+5*2</f>
        <v>14</v>
      </c>
    </row>
    <row r="3" spans="1:8" x14ac:dyDescent="0.2">
      <c r="B3">
        <f>SUM(B1,B2)</f>
        <v>17</v>
      </c>
    </row>
    <row r="4" spans="1:8" x14ac:dyDescent="0.2">
      <c r="B4">
        <f>SUM(B1:B3)</f>
        <v>34</v>
      </c>
      <c r="C4" t="s">
        <v>2</v>
      </c>
    </row>
    <row r="5" spans="1:8" x14ac:dyDescent="0.2">
      <c r="B5">
        <f>SUM(B1:B4)</f>
        <v>68</v>
      </c>
      <c r="C5" t="s">
        <v>2</v>
      </c>
    </row>
    <row r="6" spans="1:8" x14ac:dyDescent="0.2">
      <c r="B6">
        <f>AVERAGE(B1:B5)</f>
        <v>27.2</v>
      </c>
      <c r="C6" t="s">
        <v>3</v>
      </c>
    </row>
    <row r="7" spans="1:8" x14ac:dyDescent="0.2">
      <c r="B7">
        <f>AVERAGE(B5,B6)</f>
        <v>47.6</v>
      </c>
    </row>
    <row r="9" spans="1:8" x14ac:dyDescent="0.2">
      <c r="B9">
        <v>1</v>
      </c>
      <c r="E9" t="b">
        <f>TRUE</f>
        <v>1</v>
      </c>
      <c r="H9" t="b">
        <f>TRUE</f>
        <v>1</v>
      </c>
    </row>
    <row r="10" spans="1:8" x14ac:dyDescent="0.2">
      <c r="B10">
        <v>2</v>
      </c>
      <c r="E10" t="b">
        <f>TRUE</f>
        <v>1</v>
      </c>
      <c r="H10" t="b">
        <f>TRUE</f>
        <v>1</v>
      </c>
    </row>
    <row r="11" spans="1:8" x14ac:dyDescent="0.2">
      <c r="B11">
        <v>3</v>
      </c>
      <c r="E11" t="b">
        <f>FALSE</f>
        <v>0</v>
      </c>
      <c r="H11" t="b">
        <f>FALSE</f>
        <v>0</v>
      </c>
    </row>
    <row r="12" spans="1:8" x14ac:dyDescent="0.2">
      <c r="E12" t="e">
        <f>AVERAGE(E9:E11)</f>
        <v>#DIV/0!</v>
      </c>
      <c r="F12" t="s">
        <v>5</v>
      </c>
      <c r="H12" t="b">
        <f>FALSE</f>
        <v>0</v>
      </c>
    </row>
    <row r="13" spans="1:8" x14ac:dyDescent="0.2">
      <c r="B13">
        <v>4</v>
      </c>
      <c r="E13" s="45" t="s">
        <v>6</v>
      </c>
      <c r="F13" s="45"/>
      <c r="H13" t="b">
        <f>FALSE</f>
        <v>0</v>
      </c>
    </row>
    <row r="14" spans="1:8" ht="34" x14ac:dyDescent="0.2">
      <c r="A14" s="1" t="s">
        <v>4</v>
      </c>
      <c r="B14">
        <f>AVERAGE(B9:B13)</f>
        <v>2.5</v>
      </c>
      <c r="C14" s="1"/>
      <c r="E14" s="45"/>
      <c r="F14" s="45"/>
      <c r="H14" t="e">
        <f>AVERAGE(H9:H13)</f>
        <v>#DIV/0!</v>
      </c>
    </row>
    <row r="17" spans="1:3" x14ac:dyDescent="0.2">
      <c r="B17" t="b">
        <f>TRUE</f>
        <v>1</v>
      </c>
    </row>
    <row r="18" spans="1:3" x14ac:dyDescent="0.2">
      <c r="B18" t="b">
        <f>TRUE</f>
        <v>1</v>
      </c>
    </row>
    <row r="19" spans="1:3" x14ac:dyDescent="0.2">
      <c r="B19" t="b">
        <f>FALSE</f>
        <v>0</v>
      </c>
    </row>
    <row r="20" spans="1:3" x14ac:dyDescent="0.2">
      <c r="B20" t="b">
        <f>FALSE</f>
        <v>0</v>
      </c>
    </row>
    <row r="21" spans="1:3" x14ac:dyDescent="0.2">
      <c r="B21" t="b">
        <f>FALSE</f>
        <v>0</v>
      </c>
    </row>
    <row r="22" spans="1:3" x14ac:dyDescent="0.2">
      <c r="A22" t="s">
        <v>8</v>
      </c>
      <c r="B22">
        <f>COUNTIF(B17:B21,FALSE)</f>
        <v>3</v>
      </c>
      <c r="C22" t="s">
        <v>7</v>
      </c>
    </row>
    <row r="23" spans="1:3" x14ac:dyDescent="0.2">
      <c r="A23" t="s">
        <v>9</v>
      </c>
      <c r="B23">
        <f>COUNTIF(B17:B21,TRUE)</f>
        <v>2</v>
      </c>
    </row>
    <row r="25" spans="1:3" x14ac:dyDescent="0.2">
      <c r="A25" t="s">
        <v>10</v>
      </c>
      <c r="B25">
        <f>SIN(45)</f>
        <v>0.85090352453411844</v>
      </c>
    </row>
    <row r="26" spans="1:3" x14ac:dyDescent="0.2">
      <c r="A26" t="s">
        <v>11</v>
      </c>
      <c r="B26">
        <f>RADIANS(45)</f>
        <v>0.78539816339744828</v>
      </c>
    </row>
    <row r="27" spans="1:3" x14ac:dyDescent="0.2">
      <c r="A27" t="s">
        <v>12</v>
      </c>
      <c r="B27">
        <f>SIN(B26)</f>
        <v>0.70710678118654746</v>
      </c>
    </row>
    <row r="29" spans="1:3" x14ac:dyDescent="0.2">
      <c r="A29" t="s">
        <v>13</v>
      </c>
      <c r="B29">
        <f>TAN(45)</f>
        <v>1.6197751905438615</v>
      </c>
    </row>
    <row r="30" spans="1:3" x14ac:dyDescent="0.2">
      <c r="A30" t="s">
        <v>14</v>
      </c>
      <c r="B30">
        <f>TAN(B26)</f>
        <v>0.99999999999999989</v>
      </c>
    </row>
    <row r="32" spans="1:3" x14ac:dyDescent="0.2">
      <c r="A32" t="s">
        <v>24</v>
      </c>
      <c r="B32">
        <v>1.4142140000000001</v>
      </c>
      <c r="C32">
        <f>ROUND(B32,3)</f>
        <v>1.4139999999999999</v>
      </c>
    </row>
    <row r="33" spans="1:13" x14ac:dyDescent="0.2">
      <c r="A33" t="s">
        <v>25</v>
      </c>
      <c r="B33">
        <v>1.732081</v>
      </c>
      <c r="C33">
        <f>ROUNDUP(B33,2)</f>
        <v>1.74</v>
      </c>
    </row>
    <row r="34" spans="1:13" x14ac:dyDescent="0.2">
      <c r="A34" t="s">
        <v>26</v>
      </c>
      <c r="C34">
        <f>ROUNDDOWN(B33,3)</f>
        <v>1.732</v>
      </c>
    </row>
    <row r="35" spans="1:13" x14ac:dyDescent="0.2">
      <c r="A35" t="s">
        <v>27</v>
      </c>
      <c r="C35">
        <f>MROUND(B33,3)</f>
        <v>3</v>
      </c>
    </row>
    <row r="36" spans="1:13" x14ac:dyDescent="0.2">
      <c r="A36" t="s">
        <v>27</v>
      </c>
      <c r="C36">
        <f>MROUND(B32,3)</f>
        <v>0</v>
      </c>
    </row>
    <row r="38" spans="1:13" ht="68" x14ac:dyDescent="0.2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10</v>
      </c>
      <c r="M38" s="1" t="s">
        <v>18</v>
      </c>
    </row>
    <row r="39" spans="1:13" x14ac:dyDescent="0.2">
      <c r="A39" t="s">
        <v>19</v>
      </c>
      <c r="B39">
        <f>GEOMEAN(B38:L38)</f>
        <v>4.8668861253479809</v>
      </c>
      <c r="C39" t="s">
        <v>15</v>
      </c>
    </row>
    <row r="40" spans="1:13" x14ac:dyDescent="0.2">
      <c r="A40" t="s">
        <v>20</v>
      </c>
      <c r="B40">
        <f>MEDIAN(B38,L38)</f>
        <v>5.5</v>
      </c>
      <c r="C40" t="s">
        <v>16</v>
      </c>
    </row>
    <row r="41" spans="1:13" x14ac:dyDescent="0.2">
      <c r="A41" t="s">
        <v>21</v>
      </c>
      <c r="B41">
        <f>MODE(B38:L38)</f>
        <v>10</v>
      </c>
      <c r="C41" t="s">
        <v>17</v>
      </c>
      <c r="D41" t="s">
        <v>22</v>
      </c>
    </row>
    <row r="43" spans="1:13" x14ac:dyDescent="0.2">
      <c r="B43">
        <v>1</v>
      </c>
      <c r="C43">
        <v>1</v>
      </c>
      <c r="D43">
        <v>1</v>
      </c>
      <c r="E43">
        <v>2</v>
      </c>
      <c r="F43">
        <v>3</v>
      </c>
      <c r="G43">
        <v>3</v>
      </c>
      <c r="H43">
        <v>3</v>
      </c>
    </row>
    <row r="44" spans="1:13" x14ac:dyDescent="0.2">
      <c r="A44" t="s">
        <v>21</v>
      </c>
      <c r="B44">
        <f>MODE(B43:H43)</f>
        <v>1</v>
      </c>
      <c r="C44" t="s">
        <v>17</v>
      </c>
      <c r="D44" t="s">
        <v>23</v>
      </c>
    </row>
    <row r="46" spans="1:13" x14ac:dyDescent="0.2">
      <c r="B46">
        <v>3</v>
      </c>
      <c r="C46">
        <v>3</v>
      </c>
      <c r="D46">
        <v>3</v>
      </c>
      <c r="E46">
        <v>1</v>
      </c>
      <c r="F46">
        <v>1</v>
      </c>
      <c r="G46">
        <v>1</v>
      </c>
      <c r="H46">
        <v>4</v>
      </c>
    </row>
    <row r="47" spans="1:13" x14ac:dyDescent="0.2">
      <c r="A47" t="s">
        <v>21</v>
      </c>
      <c r="B47">
        <f>MODE(B46:H46)</f>
        <v>3</v>
      </c>
      <c r="C47" t="s">
        <v>17</v>
      </c>
    </row>
    <row r="49" spans="1:4" x14ac:dyDescent="0.2">
      <c r="A49" t="s">
        <v>28</v>
      </c>
    </row>
    <row r="51" spans="1:4" x14ac:dyDescent="0.2">
      <c r="B51" t="s">
        <v>29</v>
      </c>
    </row>
    <row r="52" spans="1:4" x14ac:dyDescent="0.2">
      <c r="B52" s="2">
        <v>0.8</v>
      </c>
    </row>
    <row r="53" spans="1:4" x14ac:dyDescent="0.2">
      <c r="A53" t="s">
        <v>31</v>
      </c>
      <c r="B53" s="2">
        <v>0.9</v>
      </c>
      <c r="C53">
        <f>PERCENTILE(B52:B58,0.9)</f>
        <v>0.84000000000000008</v>
      </c>
      <c r="D53">
        <f>PERCENTILE(B52:B58,0.9)</f>
        <v>0.84000000000000008</v>
      </c>
    </row>
    <row r="54" spans="1:4" x14ac:dyDescent="0.2">
      <c r="A54" t="s">
        <v>30</v>
      </c>
      <c r="B54" s="2">
        <v>0.1</v>
      </c>
    </row>
    <row r="55" spans="1:4" x14ac:dyDescent="0.2">
      <c r="B55" s="2">
        <v>0.67</v>
      </c>
    </row>
    <row r="56" spans="1:4" x14ac:dyDescent="0.2">
      <c r="B56" s="2">
        <v>0.76</v>
      </c>
    </row>
    <row r="57" spans="1:4" x14ac:dyDescent="0.2">
      <c r="B57" s="2">
        <v>0.5</v>
      </c>
    </row>
    <row r="58" spans="1:4" x14ac:dyDescent="0.2">
      <c r="B58" s="2">
        <v>0.4</v>
      </c>
    </row>
    <row r="68" spans="2:3" ht="34" x14ac:dyDescent="0.2">
      <c r="B68" t="s">
        <v>32</v>
      </c>
      <c r="C68" s="1" t="s">
        <v>33</v>
      </c>
    </row>
    <row r="69" spans="2:3" x14ac:dyDescent="0.2">
      <c r="B69" t="s">
        <v>34</v>
      </c>
      <c r="C69">
        <v>30</v>
      </c>
    </row>
    <row r="70" spans="2:3" x14ac:dyDescent="0.2">
      <c r="B70" t="s">
        <v>35</v>
      </c>
      <c r="C70">
        <v>15</v>
      </c>
    </row>
    <row r="71" spans="2:3" x14ac:dyDescent="0.2">
      <c r="B71" t="s">
        <v>36</v>
      </c>
      <c r="C71">
        <v>15</v>
      </c>
    </row>
    <row r="72" spans="2:3" x14ac:dyDescent="0.2">
      <c r="B72" t="s">
        <v>37</v>
      </c>
      <c r="C72">
        <v>25</v>
      </c>
    </row>
    <row r="73" spans="2:3" x14ac:dyDescent="0.2">
      <c r="B73" t="s">
        <v>38</v>
      </c>
      <c r="C73">
        <v>30</v>
      </c>
    </row>
    <row r="74" spans="2:3" x14ac:dyDescent="0.2">
      <c r="B74" t="s">
        <v>39</v>
      </c>
      <c r="C74">
        <v>20</v>
      </c>
    </row>
    <row r="75" spans="2:3" x14ac:dyDescent="0.2">
      <c r="B75" t="s">
        <v>40</v>
      </c>
      <c r="C75">
        <v>18</v>
      </c>
    </row>
    <row r="76" spans="2:3" x14ac:dyDescent="0.2">
      <c r="C76">
        <f>SUM(C69:C75)</f>
        <v>153</v>
      </c>
    </row>
    <row r="84" spans="1:3" x14ac:dyDescent="0.2">
      <c r="B84" t="s">
        <v>41</v>
      </c>
      <c r="C84" t="s">
        <v>42</v>
      </c>
    </row>
    <row r="85" spans="1:3" x14ac:dyDescent="0.2">
      <c r="B85">
        <v>20</v>
      </c>
      <c r="C85">
        <v>30</v>
      </c>
    </row>
    <row r="86" spans="1:3" x14ac:dyDescent="0.2">
      <c r="B86">
        <v>43</v>
      </c>
      <c r="C86">
        <v>30</v>
      </c>
    </row>
    <row r="87" spans="1:3" x14ac:dyDescent="0.2">
      <c r="B87">
        <v>76</v>
      </c>
      <c r="C87">
        <v>30</v>
      </c>
    </row>
    <row r="88" spans="1:3" x14ac:dyDescent="0.2">
      <c r="B88">
        <v>87</v>
      </c>
      <c r="C88">
        <v>30</v>
      </c>
    </row>
    <row r="89" spans="1:3" x14ac:dyDescent="0.2">
      <c r="B89">
        <v>34</v>
      </c>
      <c r="C89">
        <v>78</v>
      </c>
    </row>
    <row r="90" spans="1:3" x14ac:dyDescent="0.2">
      <c r="B90">
        <v>54</v>
      </c>
      <c r="C90">
        <v>78</v>
      </c>
    </row>
    <row r="91" spans="1:3" x14ac:dyDescent="0.2">
      <c r="B91">
        <v>54</v>
      </c>
      <c r="C91">
        <v>60</v>
      </c>
    </row>
    <row r="92" spans="1:3" x14ac:dyDescent="0.2">
      <c r="B92">
        <v>43</v>
      </c>
      <c r="C92">
        <v>60</v>
      </c>
    </row>
    <row r="93" spans="1:3" x14ac:dyDescent="0.2">
      <c r="B93">
        <v>20</v>
      </c>
      <c r="C93">
        <v>60</v>
      </c>
    </row>
    <row r="94" spans="1:3" x14ac:dyDescent="0.2">
      <c r="B94">
        <v>34</v>
      </c>
      <c r="C94">
        <v>60</v>
      </c>
    </row>
    <row r="96" spans="1:3" x14ac:dyDescent="0.2">
      <c r="A96" t="s">
        <v>43</v>
      </c>
      <c r="B96">
        <f>MAX(B85:C94)</f>
        <v>87</v>
      </c>
    </row>
    <row r="97" spans="1:3" x14ac:dyDescent="0.2">
      <c r="A97" t="s">
        <v>44</v>
      </c>
      <c r="B97">
        <f>MIN(B85:C94)</f>
        <v>20</v>
      </c>
    </row>
    <row r="99" spans="1:3" x14ac:dyDescent="0.2">
      <c r="A99" s="3"/>
    </row>
    <row r="100" spans="1:3" x14ac:dyDescent="0.2">
      <c r="B100" t="s">
        <v>45</v>
      </c>
      <c r="C100" t="s">
        <v>46</v>
      </c>
    </row>
    <row r="101" spans="1:3" x14ac:dyDescent="0.2">
      <c r="B101">
        <v>1</v>
      </c>
      <c r="C101">
        <v>1</v>
      </c>
    </row>
    <row r="102" spans="1:3" x14ac:dyDescent="0.2">
      <c r="B102">
        <v>2</v>
      </c>
      <c r="C102">
        <v>1</v>
      </c>
    </row>
    <row r="103" spans="1:3" x14ac:dyDescent="0.2">
      <c r="B103">
        <v>3</v>
      </c>
      <c r="C103">
        <v>3</v>
      </c>
    </row>
    <row r="113" spans="1:12" x14ac:dyDescent="0.2">
      <c r="B113">
        <f ca="1">RANDBETWEEN(10,100)</f>
        <v>39</v>
      </c>
      <c r="D113">
        <f ca="1">RANDBETWEEN(10,100)</f>
        <v>37</v>
      </c>
      <c r="F113">
        <f ca="1">RANDBETWEEN(10,100)</f>
        <v>93</v>
      </c>
      <c r="H113">
        <v>98</v>
      </c>
      <c r="J113">
        <v>98</v>
      </c>
      <c r="K113">
        <f>RANK(J113,J113:J121,0)</f>
        <v>1</v>
      </c>
      <c r="L113">
        <f>RANK(J113,$J$113:$J$121,0)</f>
        <v>1</v>
      </c>
    </row>
    <row r="114" spans="1:12" x14ac:dyDescent="0.2">
      <c r="B114">
        <f t="shared" ref="B114:F121" ca="1" si="0">RANDBETWEEN(10,100)</f>
        <v>77</v>
      </c>
      <c r="D114">
        <f t="shared" ca="1" si="0"/>
        <v>89</v>
      </c>
      <c r="F114">
        <f t="shared" ca="1" si="0"/>
        <v>65</v>
      </c>
      <c r="H114">
        <v>23</v>
      </c>
      <c r="J114">
        <v>23</v>
      </c>
      <c r="K114">
        <f>RANK(J114,J113:J121,0)</f>
        <v>8</v>
      </c>
      <c r="L114">
        <f t="shared" ref="L114:L121" si="1">RANK(J114,$J$113:$J$121,0)</f>
        <v>8</v>
      </c>
    </row>
    <row r="115" spans="1:12" x14ac:dyDescent="0.2">
      <c r="B115">
        <f t="shared" ca="1" si="0"/>
        <v>81</v>
      </c>
      <c r="D115">
        <f t="shared" ca="1" si="0"/>
        <v>33</v>
      </c>
      <c r="F115">
        <f t="shared" ca="1" si="0"/>
        <v>100</v>
      </c>
      <c r="H115">
        <v>55</v>
      </c>
      <c r="J115">
        <v>55</v>
      </c>
      <c r="L115">
        <f t="shared" si="1"/>
        <v>7</v>
      </c>
    </row>
    <row r="116" spans="1:12" x14ac:dyDescent="0.2">
      <c r="B116">
        <f t="shared" ca="1" si="0"/>
        <v>84</v>
      </c>
      <c r="D116">
        <f t="shared" ca="1" si="0"/>
        <v>26</v>
      </c>
      <c r="F116">
        <f t="shared" ca="1" si="0"/>
        <v>96</v>
      </c>
      <c r="H116">
        <v>97</v>
      </c>
      <c r="J116">
        <v>97</v>
      </c>
      <c r="L116">
        <f t="shared" si="1"/>
        <v>2</v>
      </c>
    </row>
    <row r="117" spans="1:12" x14ac:dyDescent="0.2">
      <c r="B117">
        <f t="shared" ca="1" si="0"/>
        <v>54</v>
      </c>
      <c r="D117">
        <f t="shared" ca="1" si="0"/>
        <v>28</v>
      </c>
      <c r="F117">
        <f t="shared" ca="1" si="0"/>
        <v>99</v>
      </c>
      <c r="H117">
        <v>93</v>
      </c>
      <c r="J117">
        <v>93</v>
      </c>
      <c r="L117">
        <f t="shared" si="1"/>
        <v>3</v>
      </c>
    </row>
    <row r="118" spans="1:12" x14ac:dyDescent="0.2">
      <c r="B118">
        <f t="shared" ca="1" si="0"/>
        <v>52</v>
      </c>
      <c r="D118">
        <f t="shared" ca="1" si="0"/>
        <v>93</v>
      </c>
      <c r="F118">
        <f t="shared" ca="1" si="0"/>
        <v>41</v>
      </c>
      <c r="H118">
        <v>74</v>
      </c>
      <c r="J118">
        <v>74</v>
      </c>
      <c r="L118">
        <f t="shared" si="1"/>
        <v>4</v>
      </c>
    </row>
    <row r="119" spans="1:12" x14ac:dyDescent="0.2">
      <c r="B119">
        <f t="shared" ca="1" si="0"/>
        <v>79</v>
      </c>
      <c r="D119">
        <f t="shared" ca="1" si="0"/>
        <v>97</v>
      </c>
      <c r="F119">
        <f t="shared" ca="1" si="0"/>
        <v>22</v>
      </c>
      <c r="H119">
        <v>65</v>
      </c>
      <c r="J119">
        <v>65</v>
      </c>
      <c r="L119">
        <f t="shared" si="1"/>
        <v>6</v>
      </c>
    </row>
    <row r="120" spans="1:12" x14ac:dyDescent="0.2">
      <c r="B120">
        <f t="shared" ca="1" si="0"/>
        <v>53</v>
      </c>
      <c r="D120">
        <f t="shared" ca="1" si="0"/>
        <v>31</v>
      </c>
      <c r="F120">
        <f t="shared" ca="1" si="0"/>
        <v>41</v>
      </c>
      <c r="H120">
        <v>10</v>
      </c>
      <c r="J120">
        <v>10</v>
      </c>
      <c r="K120">
        <f>RANK(J120,J113:J121,0)</f>
        <v>9</v>
      </c>
      <c r="L120">
        <f t="shared" si="1"/>
        <v>9</v>
      </c>
    </row>
    <row r="121" spans="1:12" x14ac:dyDescent="0.2">
      <c r="B121">
        <f t="shared" ca="1" si="0"/>
        <v>43</v>
      </c>
      <c r="D121">
        <f t="shared" ca="1" si="0"/>
        <v>60</v>
      </c>
      <c r="F121">
        <f t="shared" ca="1" si="0"/>
        <v>41</v>
      </c>
      <c r="H121">
        <v>73</v>
      </c>
      <c r="J121">
        <v>73</v>
      </c>
      <c r="L121">
        <f t="shared" si="1"/>
        <v>5</v>
      </c>
    </row>
    <row r="125" spans="1:12" x14ac:dyDescent="0.2">
      <c r="A125" t="s">
        <v>47</v>
      </c>
      <c r="B125" t="s">
        <v>48</v>
      </c>
    </row>
    <row r="126" spans="1:12" x14ac:dyDescent="0.2">
      <c r="B126" s="46" t="s">
        <v>49</v>
      </c>
      <c r="C126" s="46"/>
      <c r="D126" s="46"/>
    </row>
    <row r="127" spans="1:12" x14ac:dyDescent="0.2">
      <c r="B127" s="47" t="s">
        <v>50</v>
      </c>
      <c r="C127" s="47"/>
      <c r="D127" s="47"/>
    </row>
    <row r="129" spans="2:8" x14ac:dyDescent="0.2">
      <c r="B129" t="s">
        <v>51</v>
      </c>
    </row>
    <row r="130" spans="2:8" x14ac:dyDescent="0.2">
      <c r="B130" s="46" t="s">
        <v>52</v>
      </c>
      <c r="C130" s="46"/>
      <c r="D130" s="46"/>
      <c r="E130" s="46"/>
      <c r="F130" s="46"/>
      <c r="G130" s="46"/>
      <c r="H130" s="46"/>
    </row>
    <row r="132" spans="2:8" x14ac:dyDescent="0.2">
      <c r="B132" s="5">
        <f>PMT(0.05/12, 12, -100000)</f>
        <v>8560.7481788467121</v>
      </c>
    </row>
  </sheetData>
  <mergeCells count="4">
    <mergeCell ref="E13:F14"/>
    <mergeCell ref="B126:D126"/>
    <mergeCell ref="B127:D127"/>
    <mergeCell ref="B130:H1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7084-26CA-964C-9C6D-AF449321A374}">
  <dimension ref="A1:I31"/>
  <sheetViews>
    <sheetView workbookViewId="0">
      <selection activeCell="A6" sqref="A6"/>
    </sheetView>
  </sheetViews>
  <sheetFormatPr baseColWidth="10" defaultRowHeight="16" x14ac:dyDescent="0.2"/>
  <cols>
    <col min="1" max="1" width="16.33203125" customWidth="1"/>
  </cols>
  <sheetData>
    <row r="1" spans="1:9" x14ac:dyDescent="0.2">
      <c r="A1" s="7" t="s">
        <v>62</v>
      </c>
    </row>
    <row r="2" spans="1:9" x14ac:dyDescent="0.2">
      <c r="A2" s="49" t="s">
        <v>53</v>
      </c>
      <c r="B2" s="49"/>
      <c r="C2" s="49"/>
      <c r="D2" s="49"/>
      <c r="E2" s="49"/>
      <c r="F2" s="49"/>
      <c r="G2" s="49"/>
      <c r="H2" s="49"/>
      <c r="I2" s="49"/>
    </row>
    <row r="3" spans="1:9" x14ac:dyDescent="0.2">
      <c r="A3" s="49"/>
      <c r="B3" s="49"/>
      <c r="C3" s="49"/>
      <c r="D3" s="49"/>
      <c r="E3" s="49"/>
      <c r="F3" s="49"/>
      <c r="G3" s="49"/>
      <c r="H3" s="49"/>
      <c r="I3" s="49"/>
    </row>
    <row r="5" spans="1:9" x14ac:dyDescent="0.2">
      <c r="A5" s="7" t="s">
        <v>61</v>
      </c>
    </row>
    <row r="6" spans="1:9" x14ac:dyDescent="0.2">
      <c r="A6" s="8">
        <f>RATE(120,1000,-80000,0,0)</f>
        <v>7.2410201352274108E-3</v>
      </c>
      <c r="B6" s="6"/>
      <c r="C6" s="6"/>
      <c r="D6" s="6"/>
      <c r="E6" s="6"/>
      <c r="F6" s="6"/>
      <c r="G6" s="6"/>
    </row>
    <row r="7" spans="1:9" x14ac:dyDescent="0.2">
      <c r="A7" s="4"/>
      <c r="B7" s="6"/>
      <c r="C7" s="6"/>
      <c r="D7" s="6"/>
      <c r="E7" s="6"/>
      <c r="F7" s="6"/>
      <c r="G7" s="6"/>
    </row>
    <row r="8" spans="1:9" x14ac:dyDescent="0.2">
      <c r="A8" s="7" t="s">
        <v>60</v>
      </c>
    </row>
    <row r="9" spans="1:9" x14ac:dyDescent="0.2">
      <c r="A9" s="48" t="s">
        <v>67</v>
      </c>
      <c r="B9" s="48"/>
      <c r="C9" s="48"/>
      <c r="D9" s="48"/>
      <c r="E9" s="48"/>
      <c r="F9" s="48"/>
      <c r="G9" s="48"/>
      <c r="H9" s="48"/>
    </row>
    <row r="10" spans="1:9" x14ac:dyDescent="0.2">
      <c r="A10" s="4" t="s">
        <v>56</v>
      </c>
      <c r="B10" s="6" t="s">
        <v>59</v>
      </c>
      <c r="C10" s="6"/>
      <c r="D10" s="6"/>
      <c r="E10" s="6"/>
      <c r="F10" s="6"/>
      <c r="G10" s="6"/>
    </row>
    <row r="11" spans="1:9" x14ac:dyDescent="0.2">
      <c r="A11" s="4" t="s">
        <v>57</v>
      </c>
      <c r="B11" s="6">
        <v>1000</v>
      </c>
      <c r="C11" s="6"/>
      <c r="D11" s="6"/>
      <c r="E11" s="6"/>
      <c r="F11" s="6"/>
      <c r="G11" s="6"/>
    </row>
    <row r="12" spans="1:9" x14ac:dyDescent="0.2">
      <c r="A12" s="4" t="s">
        <v>58</v>
      </c>
      <c r="B12" s="6">
        <v>-80000</v>
      </c>
      <c r="C12" s="6"/>
      <c r="D12" s="6"/>
      <c r="E12" s="6"/>
      <c r="F12" s="6"/>
      <c r="G12" s="6"/>
    </row>
    <row r="13" spans="1:9" x14ac:dyDescent="0.2">
      <c r="A13" t="s">
        <v>54</v>
      </c>
      <c r="B13">
        <v>0</v>
      </c>
    </row>
    <row r="14" spans="1:9" x14ac:dyDescent="0.2">
      <c r="A14" t="s">
        <v>55</v>
      </c>
      <c r="B14">
        <v>0</v>
      </c>
    </row>
    <row r="16" spans="1:9" x14ac:dyDescent="0.2">
      <c r="A16" s="7" t="s">
        <v>63</v>
      </c>
    </row>
    <row r="17" spans="1:7" x14ac:dyDescent="0.2">
      <c r="A17" s="49" t="s">
        <v>64</v>
      </c>
      <c r="B17" s="49"/>
      <c r="C17" s="49"/>
      <c r="D17" s="49"/>
      <c r="E17" s="49"/>
      <c r="F17" s="49"/>
      <c r="G17" s="49"/>
    </row>
    <row r="18" spans="1:7" x14ac:dyDescent="0.2">
      <c r="A18" s="49"/>
      <c r="B18" s="49"/>
      <c r="C18" s="49"/>
      <c r="D18" s="49"/>
      <c r="E18" s="49"/>
      <c r="F18" s="49"/>
      <c r="G18" s="49"/>
    </row>
    <row r="20" spans="1:7" x14ac:dyDescent="0.2">
      <c r="A20" s="7" t="s">
        <v>61</v>
      </c>
    </row>
    <row r="21" spans="1:7" x14ac:dyDescent="0.2">
      <c r="A21">
        <f>NPER(0.08, -10000, 100000,0,0)</f>
        <v>20.912371879004763</v>
      </c>
    </row>
    <row r="23" spans="1:7" x14ac:dyDescent="0.2">
      <c r="A23" s="7" t="s">
        <v>65</v>
      </c>
    </row>
    <row r="24" spans="1:7" x14ac:dyDescent="0.2">
      <c r="A24" s="48" t="s">
        <v>66</v>
      </c>
      <c r="B24" s="48"/>
      <c r="C24" s="48"/>
      <c r="D24" s="48"/>
      <c r="E24" s="48"/>
    </row>
    <row r="26" spans="1:7" x14ac:dyDescent="0.2">
      <c r="A26" s="7" t="s">
        <v>68</v>
      </c>
    </row>
    <row r="27" spans="1:7" x14ac:dyDescent="0.2">
      <c r="A27" s="46" t="s">
        <v>69</v>
      </c>
      <c r="B27" s="46"/>
      <c r="C27" s="46"/>
      <c r="D27" s="46"/>
      <c r="E27" s="46"/>
      <c r="F27" s="46"/>
      <c r="G27" s="46"/>
    </row>
    <row r="28" spans="1:7" x14ac:dyDescent="0.2">
      <c r="A28" s="46"/>
      <c r="B28" s="46"/>
      <c r="C28" s="46"/>
      <c r="D28" s="46"/>
      <c r="E28" s="46"/>
      <c r="F28" s="46"/>
      <c r="G28" s="46"/>
    </row>
    <row r="30" spans="1:7" x14ac:dyDescent="0.2">
      <c r="A30" s="7" t="s">
        <v>61</v>
      </c>
    </row>
    <row r="31" spans="1:7" x14ac:dyDescent="0.2">
      <c r="A31">
        <f>NPER(0.05,0,-10,20,0)</f>
        <v>14.206699082890461</v>
      </c>
    </row>
  </sheetData>
  <mergeCells count="5">
    <mergeCell ref="A24:E24"/>
    <mergeCell ref="A9:H9"/>
    <mergeCell ref="A27:G28"/>
    <mergeCell ref="A17:G18"/>
    <mergeCell ref="A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D090-692A-A84C-BE26-A5BCC16D7E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E917-397A-9247-B2A6-2B0E04E1908E}">
  <dimension ref="A1:M54"/>
  <sheetViews>
    <sheetView zoomScaleNormal="100" workbookViewId="0">
      <selection activeCell="O46" sqref="O46"/>
    </sheetView>
  </sheetViews>
  <sheetFormatPr baseColWidth="10" defaultRowHeight="16" x14ac:dyDescent="0.2"/>
  <cols>
    <col min="1" max="1" width="16.33203125" bestFit="1" customWidth="1"/>
    <col min="3" max="3" width="11.6640625" bestFit="1" customWidth="1"/>
    <col min="5" max="5" width="12.1640625" customWidth="1"/>
  </cols>
  <sheetData>
    <row r="1" spans="1:6" x14ac:dyDescent="0.2">
      <c r="A1" s="50" t="s">
        <v>70</v>
      </c>
      <c r="B1" s="50"/>
      <c r="C1" s="50"/>
      <c r="D1" s="50"/>
      <c r="E1" s="50"/>
    </row>
    <row r="2" spans="1:6" x14ac:dyDescent="0.2">
      <c r="A2" s="9"/>
      <c r="B2" s="9" t="s">
        <v>71</v>
      </c>
      <c r="C2" s="9" t="s">
        <v>72</v>
      </c>
      <c r="D2" s="9" t="s">
        <v>73</v>
      </c>
      <c r="E2" s="9" t="s">
        <v>74</v>
      </c>
    </row>
    <row r="3" spans="1:6" x14ac:dyDescent="0.2">
      <c r="A3" s="9" t="s">
        <v>75</v>
      </c>
      <c r="B3" s="9">
        <v>400</v>
      </c>
      <c r="C3" s="9">
        <v>200</v>
      </c>
      <c r="D3" s="9">
        <v>150</v>
      </c>
      <c r="E3" s="9">
        <v>500</v>
      </c>
    </row>
    <row r="4" spans="1:6" x14ac:dyDescent="0.2">
      <c r="A4" s="9" t="s">
        <v>76</v>
      </c>
      <c r="B4" s="9">
        <v>3</v>
      </c>
      <c r="C4" s="9">
        <v>2</v>
      </c>
      <c r="D4" s="9">
        <v>0</v>
      </c>
      <c r="E4" s="9">
        <v>0</v>
      </c>
    </row>
    <row r="5" spans="1:6" x14ac:dyDescent="0.2">
      <c r="A5" s="9" t="s">
        <v>77</v>
      </c>
      <c r="B5" s="9">
        <v>2</v>
      </c>
      <c r="C5" s="9">
        <v>2</v>
      </c>
      <c r="D5" s="9">
        <v>4</v>
      </c>
      <c r="E5" s="9">
        <v>4</v>
      </c>
    </row>
    <row r="6" spans="1:6" x14ac:dyDescent="0.2">
      <c r="A6" s="9" t="s">
        <v>78</v>
      </c>
      <c r="B6" s="9">
        <v>2</v>
      </c>
      <c r="C6" s="9">
        <v>4</v>
      </c>
      <c r="D6" s="9">
        <v>1</v>
      </c>
      <c r="E6" s="9">
        <v>5</v>
      </c>
    </row>
    <row r="7" spans="1:6" x14ac:dyDescent="0.2">
      <c r="A7" s="9" t="s">
        <v>79</v>
      </c>
      <c r="B7" s="10">
        <v>0.5</v>
      </c>
      <c r="C7" s="10">
        <v>0.2</v>
      </c>
      <c r="D7" s="10">
        <v>0.3</v>
      </c>
      <c r="E7" s="10">
        <v>0.8</v>
      </c>
    </row>
    <row r="8" spans="1:6" x14ac:dyDescent="0.2">
      <c r="A8" s="7"/>
      <c r="B8" s="7"/>
      <c r="C8" s="7"/>
      <c r="D8" s="7"/>
      <c r="E8" s="7"/>
    </row>
    <row r="9" spans="1:6" x14ac:dyDescent="0.2">
      <c r="A9" s="51" t="s">
        <v>80</v>
      </c>
      <c r="B9" s="51"/>
      <c r="C9" s="51"/>
      <c r="D9" s="51"/>
      <c r="E9" s="51"/>
    </row>
    <row r="10" spans="1:6" x14ac:dyDescent="0.2">
      <c r="A10" s="51"/>
      <c r="B10" s="51"/>
      <c r="C10" s="51"/>
      <c r="D10" s="51"/>
      <c r="E10" s="51"/>
    </row>
    <row r="12" spans="1:6" x14ac:dyDescent="0.2">
      <c r="A12" s="11" t="s">
        <v>81</v>
      </c>
    </row>
    <row r="13" spans="1:6" x14ac:dyDescent="0.2">
      <c r="B13" t="s">
        <v>71</v>
      </c>
      <c r="C13" t="s">
        <v>72</v>
      </c>
      <c r="D13" t="s">
        <v>73</v>
      </c>
      <c r="E13" t="s">
        <v>74</v>
      </c>
    </row>
    <row r="14" spans="1:6" x14ac:dyDescent="0.2">
      <c r="A14" t="s">
        <v>82</v>
      </c>
      <c r="B14">
        <v>0</v>
      </c>
      <c r="C14">
        <v>2.9999999782777564</v>
      </c>
      <c r="D14">
        <v>0.9999999538204144</v>
      </c>
      <c r="E14">
        <v>0</v>
      </c>
      <c r="F14" t="s">
        <v>83</v>
      </c>
    </row>
    <row r="16" spans="1:6" x14ac:dyDescent="0.2">
      <c r="A16" s="11" t="s">
        <v>84</v>
      </c>
    </row>
    <row r="17" spans="1:8" x14ac:dyDescent="0.2">
      <c r="A17" t="s">
        <v>82</v>
      </c>
      <c r="B17">
        <f>B14</f>
        <v>0</v>
      </c>
      <c r="C17">
        <f>C14</f>
        <v>2.9999999782777564</v>
      </c>
      <c r="D17">
        <f>D14</f>
        <v>0.9999999538204144</v>
      </c>
      <c r="E17">
        <f>E14</f>
        <v>0</v>
      </c>
    </row>
    <row r="18" spans="1:8" x14ac:dyDescent="0.2">
      <c r="A18" t="s">
        <v>79</v>
      </c>
      <c r="B18">
        <v>50</v>
      </c>
      <c r="C18">
        <v>20</v>
      </c>
      <c r="D18">
        <v>30</v>
      </c>
      <c r="E18">
        <v>80</v>
      </c>
    </row>
    <row r="20" spans="1:8" x14ac:dyDescent="0.2">
      <c r="A20" t="s">
        <v>85</v>
      </c>
      <c r="B20">
        <f>SUMPRODUCT(B17:E17,B18:E18)</f>
        <v>89.999998180167566</v>
      </c>
    </row>
    <row r="22" spans="1:8" x14ac:dyDescent="0.2">
      <c r="A22" s="11" t="s">
        <v>86</v>
      </c>
    </row>
    <row r="23" spans="1:8" x14ac:dyDescent="0.2">
      <c r="F23" t="s">
        <v>85</v>
      </c>
      <c r="H23" t="s">
        <v>87</v>
      </c>
    </row>
    <row r="24" spans="1:8" x14ac:dyDescent="0.2">
      <c r="A24" t="s">
        <v>89</v>
      </c>
      <c r="B24">
        <v>400</v>
      </c>
      <c r="C24">
        <v>200</v>
      </c>
      <c r="D24">
        <v>150</v>
      </c>
      <c r="E24">
        <v>500</v>
      </c>
      <c r="F24">
        <f>SUMPRODUCT($B$14:$E$14,B24:E24)</f>
        <v>749.99998872861352</v>
      </c>
      <c r="G24" t="s">
        <v>88</v>
      </c>
      <c r="H24">
        <v>500</v>
      </c>
    </row>
    <row r="25" spans="1:8" x14ac:dyDescent="0.2">
      <c r="A25" t="s">
        <v>76</v>
      </c>
      <c r="B25">
        <f t="shared" ref="B25:D27" si="0">B4</f>
        <v>3</v>
      </c>
      <c r="C25">
        <f t="shared" si="0"/>
        <v>2</v>
      </c>
      <c r="D25">
        <f t="shared" si="0"/>
        <v>0</v>
      </c>
      <c r="E25">
        <v>0</v>
      </c>
      <c r="F25">
        <f>SUMPRODUCT($B$14:$E$14,B25:E25)</f>
        <v>5.9999999565555129</v>
      </c>
      <c r="G25" t="s">
        <v>88</v>
      </c>
      <c r="H25">
        <v>6</v>
      </c>
    </row>
    <row r="26" spans="1:8" x14ac:dyDescent="0.2">
      <c r="A26" t="s">
        <v>77</v>
      </c>
      <c r="B26">
        <f t="shared" si="0"/>
        <v>2</v>
      </c>
      <c r="C26">
        <f t="shared" si="0"/>
        <v>2</v>
      </c>
      <c r="D26">
        <f t="shared" si="0"/>
        <v>4</v>
      </c>
      <c r="E26">
        <f>E5</f>
        <v>4</v>
      </c>
      <c r="F26">
        <f>SUMPRODUCT($B$14:$E$14,B26:E26)</f>
        <v>9.9999997718371709</v>
      </c>
      <c r="G26" t="s">
        <v>88</v>
      </c>
      <c r="H26">
        <v>10</v>
      </c>
    </row>
    <row r="27" spans="1:8" x14ac:dyDescent="0.2">
      <c r="A27" t="s">
        <v>78</v>
      </c>
      <c r="B27">
        <f t="shared" si="0"/>
        <v>2</v>
      </c>
      <c r="C27">
        <f t="shared" si="0"/>
        <v>4</v>
      </c>
      <c r="D27">
        <f t="shared" si="0"/>
        <v>1</v>
      </c>
      <c r="E27">
        <f>E6</f>
        <v>5</v>
      </c>
      <c r="F27">
        <f>SUMPRODUCT($B$14:$E$14,B27:E27)</f>
        <v>12.999999866931439</v>
      </c>
      <c r="G27" t="s">
        <v>88</v>
      </c>
      <c r="H27">
        <v>8</v>
      </c>
    </row>
    <row r="30" spans="1:8" x14ac:dyDescent="0.2">
      <c r="B30" s="7" t="s">
        <v>90</v>
      </c>
      <c r="C30" s="7" t="s">
        <v>91</v>
      </c>
      <c r="D30" s="7"/>
      <c r="E30" s="7"/>
    </row>
    <row r="31" spans="1:8" x14ac:dyDescent="0.2">
      <c r="B31" s="7"/>
      <c r="C31" s="7"/>
      <c r="D31" s="7"/>
      <c r="E31" s="7"/>
    </row>
    <row r="32" spans="1:8" x14ac:dyDescent="0.2">
      <c r="B32" s="7" t="s">
        <v>92</v>
      </c>
      <c r="C32" s="7" t="s">
        <v>93</v>
      </c>
      <c r="D32" s="7" t="s">
        <v>97</v>
      </c>
      <c r="E32" s="7">
        <v>2400</v>
      </c>
    </row>
    <row r="33" spans="1:13" x14ac:dyDescent="0.2">
      <c r="B33" s="7"/>
      <c r="C33" s="7" t="s">
        <v>94</v>
      </c>
      <c r="D33" s="7" t="s">
        <v>97</v>
      </c>
      <c r="E33" s="7">
        <v>2400</v>
      </c>
    </row>
    <row r="34" spans="1:13" x14ac:dyDescent="0.2">
      <c r="B34" s="7"/>
      <c r="C34" s="7" t="s">
        <v>95</v>
      </c>
      <c r="D34" s="7" t="s">
        <v>97</v>
      </c>
      <c r="E34" s="7">
        <v>2400</v>
      </c>
    </row>
    <row r="35" spans="1:13" x14ac:dyDescent="0.2">
      <c r="B35" s="7"/>
      <c r="C35" s="7" t="s">
        <v>96</v>
      </c>
      <c r="D35" s="7" t="s">
        <v>97</v>
      </c>
      <c r="E35" s="7">
        <v>2400</v>
      </c>
    </row>
    <row r="36" spans="1:13" x14ac:dyDescent="0.2">
      <c r="B36" s="7"/>
      <c r="C36" s="7"/>
      <c r="D36" s="7"/>
      <c r="E36" s="7"/>
    </row>
    <row r="37" spans="1:13" x14ac:dyDescent="0.2">
      <c r="B37" s="7"/>
      <c r="C37" s="7" t="s">
        <v>98</v>
      </c>
      <c r="D37" s="7"/>
      <c r="E37" s="7"/>
    </row>
    <row r="38" spans="1:13" x14ac:dyDescent="0.2">
      <c r="B38" s="7"/>
      <c r="C38" s="7" t="s">
        <v>99</v>
      </c>
      <c r="D38" s="7"/>
      <c r="E38" s="7"/>
    </row>
    <row r="39" spans="1:13" x14ac:dyDescent="0.2">
      <c r="B39" s="7"/>
      <c r="C39" s="7" t="s">
        <v>100</v>
      </c>
      <c r="D39" s="7"/>
      <c r="E39" s="7"/>
    </row>
    <row r="41" spans="1:13" x14ac:dyDescent="0.2">
      <c r="A41" t="s">
        <v>81</v>
      </c>
    </row>
    <row r="42" spans="1:13" x14ac:dyDescent="0.2">
      <c r="B42" t="s">
        <v>45</v>
      </c>
      <c r="C42" s="7" t="s">
        <v>46</v>
      </c>
      <c r="D42" t="s">
        <v>101</v>
      </c>
      <c r="H42">
        <v>0</v>
      </c>
      <c r="I42">
        <v>1</v>
      </c>
      <c r="J42">
        <v>2</v>
      </c>
    </row>
    <row r="43" spans="1:13" x14ac:dyDescent="0.2">
      <c r="B43">
        <v>0</v>
      </c>
      <c r="C43">
        <v>1</v>
      </c>
      <c r="D43">
        <v>2</v>
      </c>
    </row>
    <row r="44" spans="1:13" x14ac:dyDescent="0.2">
      <c r="H44">
        <v>81.818181978276925</v>
      </c>
      <c r="I44">
        <v>16.363636043446149</v>
      </c>
      <c r="J44">
        <v>60</v>
      </c>
    </row>
    <row r="45" spans="1:13" x14ac:dyDescent="0.2">
      <c r="A45" t="s">
        <v>84</v>
      </c>
      <c r="H45">
        <v>45</v>
      </c>
      <c r="I45">
        <v>60</v>
      </c>
      <c r="J45">
        <v>50</v>
      </c>
      <c r="L45">
        <f>SUMPRODUCT(H44:J44,H45:J45)</f>
        <v>7663.6363516292304</v>
      </c>
    </row>
    <row r="46" spans="1:13" x14ac:dyDescent="0.2">
      <c r="B46">
        <f>B43</f>
        <v>0</v>
      </c>
      <c r="C46">
        <f>C43</f>
        <v>1</v>
      </c>
      <c r="D46">
        <f>D43</f>
        <v>2</v>
      </c>
    </row>
    <row r="48" spans="1:13" x14ac:dyDescent="0.2">
      <c r="A48" t="s">
        <v>85</v>
      </c>
      <c r="H48">
        <v>20</v>
      </c>
      <c r="I48">
        <v>10</v>
      </c>
      <c r="J48">
        <v>10</v>
      </c>
      <c r="K48">
        <f>SUMPRODUCT($H$44:$J$44,H48:J48)</f>
        <v>2400</v>
      </c>
      <c r="L48" t="s">
        <v>97</v>
      </c>
      <c r="M48">
        <v>2400</v>
      </c>
    </row>
    <row r="49" spans="1:13" x14ac:dyDescent="0.2">
      <c r="H49">
        <v>12</v>
      </c>
      <c r="I49">
        <v>28</v>
      </c>
      <c r="J49">
        <v>16</v>
      </c>
      <c r="K49">
        <f t="shared" ref="K49:K54" si="1">SUMPRODUCT($H$44:$J$44,H49:J49)</f>
        <v>2399.9999929558153</v>
      </c>
      <c r="L49" t="s">
        <v>97</v>
      </c>
      <c r="M49">
        <v>2400</v>
      </c>
    </row>
    <row r="50" spans="1:13" x14ac:dyDescent="0.2">
      <c r="A50" t="s">
        <v>86</v>
      </c>
      <c r="H50">
        <v>15</v>
      </c>
      <c r="I50">
        <v>6</v>
      </c>
      <c r="J50">
        <v>16</v>
      </c>
      <c r="K50">
        <f t="shared" si="1"/>
        <v>2285.454545934831</v>
      </c>
      <c r="L50" t="s">
        <v>97</v>
      </c>
      <c r="M50">
        <v>2400</v>
      </c>
    </row>
    <row r="51" spans="1:13" x14ac:dyDescent="0.2">
      <c r="H51">
        <v>10</v>
      </c>
      <c r="I51">
        <v>15</v>
      </c>
      <c r="J51">
        <v>0</v>
      </c>
      <c r="K51">
        <f t="shared" si="1"/>
        <v>1063.6363604344615</v>
      </c>
      <c r="L51" t="s">
        <v>97</v>
      </c>
      <c r="M51">
        <v>2400</v>
      </c>
    </row>
    <row r="52" spans="1:13" x14ac:dyDescent="0.2">
      <c r="A52" t="s">
        <v>45</v>
      </c>
      <c r="H52">
        <v>1</v>
      </c>
      <c r="I52">
        <v>0</v>
      </c>
      <c r="J52">
        <v>0</v>
      </c>
      <c r="K52">
        <f t="shared" si="1"/>
        <v>81.818181978276925</v>
      </c>
      <c r="L52" t="s">
        <v>97</v>
      </c>
      <c r="M52">
        <v>100</v>
      </c>
    </row>
    <row r="53" spans="1:13" x14ac:dyDescent="0.2">
      <c r="A53" t="s">
        <v>46</v>
      </c>
      <c r="H53">
        <v>0</v>
      </c>
      <c r="I53">
        <v>1</v>
      </c>
      <c r="J53">
        <v>0</v>
      </c>
      <c r="K53">
        <f t="shared" si="1"/>
        <v>16.363636043446149</v>
      </c>
      <c r="L53" t="s">
        <v>97</v>
      </c>
      <c r="M53">
        <v>40</v>
      </c>
    </row>
    <row r="54" spans="1:13" x14ac:dyDescent="0.2">
      <c r="A54" t="s">
        <v>101</v>
      </c>
      <c r="H54">
        <v>0</v>
      </c>
      <c r="I54">
        <v>0</v>
      </c>
      <c r="J54">
        <v>1</v>
      </c>
      <c r="K54">
        <f t="shared" si="1"/>
        <v>60</v>
      </c>
      <c r="L54" t="s">
        <v>97</v>
      </c>
      <c r="M54">
        <v>60</v>
      </c>
    </row>
  </sheetData>
  <mergeCells count="2">
    <mergeCell ref="A1:E1"/>
    <mergeCell ref="A9:E1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80EF-D938-7E4D-B8C2-C567EFCAF5E3}">
  <dimension ref="B2:N1901"/>
  <sheetViews>
    <sheetView zoomScaleNormal="100" workbookViewId="0">
      <selection activeCell="N7" sqref="N7"/>
    </sheetView>
  </sheetViews>
  <sheetFormatPr baseColWidth="10" defaultColWidth="8.6640625" defaultRowHeight="19" x14ac:dyDescent="0.25"/>
  <cols>
    <col min="1" max="1" width="8.6640625" style="13"/>
    <col min="2" max="2" width="11" style="13" customWidth="1"/>
    <col min="3" max="3" width="12" style="13" customWidth="1"/>
    <col min="4" max="4" width="12.5" style="13" customWidth="1"/>
    <col min="5" max="5" width="10.1640625" style="13" customWidth="1"/>
    <col min="6" max="6" width="11.6640625" style="13" customWidth="1"/>
    <col min="7" max="7" width="13.1640625" style="13" customWidth="1"/>
    <col min="8" max="8" width="8.6640625" style="13"/>
    <col min="9" max="9" width="12.6640625" style="13" bestFit="1" customWidth="1"/>
    <col min="10" max="10" width="4" style="13" customWidth="1"/>
    <col min="11" max="11" width="11.1640625" style="13" bestFit="1" customWidth="1"/>
    <col min="12" max="16384" width="8.6640625" style="13"/>
  </cols>
  <sheetData>
    <row r="2" spans="2:14" x14ac:dyDescent="0.25">
      <c r="B2" s="12">
        <v>1</v>
      </c>
      <c r="C2" s="13" t="s">
        <v>102</v>
      </c>
      <c r="K2" s="13">
        <v>40</v>
      </c>
      <c r="M2" s="13" cm="1">
        <f t="array" ref="M2">SUMPRODUCT((F11:F1901&gt;280)*(E11:E1901&gt;93))</f>
        <v>40</v>
      </c>
      <c r="N2" s="13">
        <f>COUNTIFS(F11:F1901,"&gt;280", E11:E1901, "&gt;93")</f>
        <v>40</v>
      </c>
    </row>
    <row r="3" spans="2:14" x14ac:dyDescent="0.25">
      <c r="B3" s="12"/>
    </row>
    <row r="4" spans="2:14" x14ac:dyDescent="0.25">
      <c r="B4" s="12" t="s">
        <v>103</v>
      </c>
      <c r="C4" s="13" t="s">
        <v>104</v>
      </c>
    </row>
    <row r="5" spans="2:14" x14ac:dyDescent="0.25">
      <c r="B5" s="12" t="s">
        <v>105</v>
      </c>
      <c r="C5" s="13" t="s">
        <v>106</v>
      </c>
      <c r="K5" s="13">
        <v>2835</v>
      </c>
    </row>
    <row r="6" spans="2:14" x14ac:dyDescent="0.25">
      <c r="B6" s="12"/>
    </row>
    <row r="7" spans="2:14" x14ac:dyDescent="0.25">
      <c r="B7" s="12">
        <v>3</v>
      </c>
      <c r="C7" s="13" t="s">
        <v>107</v>
      </c>
      <c r="K7" s="13">
        <v>161</v>
      </c>
      <c r="M7" s="13">
        <f>ROWS(C18:C1900)</f>
        <v>1883</v>
      </c>
    </row>
    <row r="10" spans="2:14" x14ac:dyDescent="0.25">
      <c r="B10" s="14" t="s">
        <v>108</v>
      </c>
      <c r="C10" s="14" t="s">
        <v>109</v>
      </c>
      <c r="D10" s="14" t="s">
        <v>110</v>
      </c>
      <c r="E10" s="14" t="s">
        <v>111</v>
      </c>
      <c r="F10" s="14" t="s">
        <v>112</v>
      </c>
      <c r="G10" s="14" t="s">
        <v>113</v>
      </c>
      <c r="K10" s="15"/>
    </row>
    <row r="11" spans="2:14" x14ac:dyDescent="0.25">
      <c r="B11" s="16" t="s">
        <v>114</v>
      </c>
      <c r="C11" s="17">
        <v>38078</v>
      </c>
      <c r="D11" s="18" t="s">
        <v>115</v>
      </c>
      <c r="E11" s="19">
        <v>45</v>
      </c>
      <c r="F11" s="20">
        <v>137.20455832336401</v>
      </c>
      <c r="G11" s="18" t="s">
        <v>116</v>
      </c>
    </row>
    <row r="12" spans="2:14" x14ac:dyDescent="0.25">
      <c r="B12" s="16" t="s">
        <v>117</v>
      </c>
      <c r="C12" s="17">
        <v>38056</v>
      </c>
      <c r="D12" s="18" t="s">
        <v>118</v>
      </c>
      <c r="E12" s="19">
        <v>50</v>
      </c>
      <c r="F12" s="20">
        <v>152.00730307485401</v>
      </c>
      <c r="G12" s="18" t="s">
        <v>119</v>
      </c>
    </row>
    <row r="13" spans="2:14" x14ac:dyDescent="0.25">
      <c r="B13" s="16" t="s">
        <v>120</v>
      </c>
      <c r="C13" s="17">
        <v>38408</v>
      </c>
      <c r="D13" s="18" t="s">
        <v>121</v>
      </c>
      <c r="E13" s="19">
        <v>9</v>
      </c>
      <c r="F13" s="20">
        <v>28.719483117139699</v>
      </c>
      <c r="G13" s="18" t="s">
        <v>119</v>
      </c>
    </row>
    <row r="14" spans="2:14" x14ac:dyDescent="0.25">
      <c r="B14" s="16" t="s">
        <v>117</v>
      </c>
      <c r="C14" s="17">
        <v>38859</v>
      </c>
      <c r="D14" s="18" t="s">
        <v>115</v>
      </c>
      <c r="E14" s="19">
        <v>55</v>
      </c>
      <c r="F14" s="20">
        <v>167.07532251655601</v>
      </c>
      <c r="G14" s="18" t="s">
        <v>122</v>
      </c>
    </row>
    <row r="15" spans="2:14" x14ac:dyDescent="0.25">
      <c r="B15" s="16" t="s">
        <v>123</v>
      </c>
      <c r="C15" s="17">
        <v>38155</v>
      </c>
      <c r="D15" s="18" t="s">
        <v>115</v>
      </c>
      <c r="E15" s="19">
        <v>43</v>
      </c>
      <c r="F15" s="20">
        <v>130.60287243901399</v>
      </c>
      <c r="G15" s="18" t="s">
        <v>119</v>
      </c>
    </row>
    <row r="16" spans="2:14" x14ac:dyDescent="0.25">
      <c r="B16" s="16" t="s">
        <v>124</v>
      </c>
      <c r="C16" s="17">
        <v>38683</v>
      </c>
      <c r="D16" s="18" t="s">
        <v>125</v>
      </c>
      <c r="E16" s="19">
        <v>58</v>
      </c>
      <c r="F16" s="20">
        <v>175.99097407072199</v>
      </c>
      <c r="G16" s="18" t="s">
        <v>119</v>
      </c>
    </row>
    <row r="17" spans="2:9" x14ac:dyDescent="0.25">
      <c r="B17" s="16" t="s">
        <v>126</v>
      </c>
      <c r="C17" s="17">
        <v>38067</v>
      </c>
      <c r="D17" s="18" t="s">
        <v>125</v>
      </c>
      <c r="E17" s="19">
        <v>8</v>
      </c>
      <c r="F17" s="20">
        <v>25.8006921762167</v>
      </c>
      <c r="G17" s="18" t="s">
        <v>119</v>
      </c>
    </row>
    <row r="18" spans="2:9" x14ac:dyDescent="0.25">
      <c r="B18" s="16" t="s">
        <v>124</v>
      </c>
      <c r="C18" s="17">
        <v>39068</v>
      </c>
      <c r="D18" s="18" t="s">
        <v>115</v>
      </c>
      <c r="E18" s="19">
        <v>72</v>
      </c>
      <c r="F18" s="20">
        <v>217.83965386113201</v>
      </c>
      <c r="G18" s="18" t="s">
        <v>119</v>
      </c>
    </row>
    <row r="19" spans="2:9" x14ac:dyDescent="0.25">
      <c r="B19" s="16" t="s">
        <v>120</v>
      </c>
      <c r="C19" s="17">
        <v>38903</v>
      </c>
      <c r="D19" s="18" t="s">
        <v>125</v>
      </c>
      <c r="E19" s="19">
        <v>75</v>
      </c>
      <c r="F19" s="20">
        <v>226.642326855188</v>
      </c>
      <c r="G19" s="18" t="s">
        <v>116</v>
      </c>
    </row>
    <row r="20" spans="2:9" x14ac:dyDescent="0.25">
      <c r="B20" s="16" t="s">
        <v>114</v>
      </c>
      <c r="C20" s="17">
        <v>38936</v>
      </c>
      <c r="D20" s="18" t="s">
        <v>115</v>
      </c>
      <c r="E20" s="19">
        <v>24</v>
      </c>
      <c r="F20" s="20">
        <v>73.502342173405495</v>
      </c>
      <c r="G20" s="18" t="s">
        <v>127</v>
      </c>
    </row>
    <row r="21" spans="2:9" x14ac:dyDescent="0.25">
      <c r="B21" s="16" t="s">
        <v>120</v>
      </c>
      <c r="C21" s="17">
        <v>38320</v>
      </c>
      <c r="D21" s="18" t="s">
        <v>128</v>
      </c>
      <c r="E21" s="19">
        <v>43</v>
      </c>
      <c r="F21" s="20">
        <v>130.83536844241399</v>
      </c>
      <c r="G21" s="18" t="s">
        <v>127</v>
      </c>
    </row>
    <row r="22" spans="2:9" x14ac:dyDescent="0.25">
      <c r="B22" s="16" t="s">
        <v>120</v>
      </c>
      <c r="C22" s="17">
        <v>38309</v>
      </c>
      <c r="D22" s="18" t="s">
        <v>115</v>
      </c>
      <c r="E22" s="19">
        <v>23</v>
      </c>
      <c r="F22" s="20">
        <v>71.034367691097003</v>
      </c>
      <c r="G22" s="18" t="s">
        <v>122</v>
      </c>
    </row>
    <row r="23" spans="2:9" x14ac:dyDescent="0.25">
      <c r="B23" s="16" t="s">
        <v>129</v>
      </c>
      <c r="C23" s="17">
        <v>38595</v>
      </c>
      <c r="D23" s="18" t="s">
        <v>115</v>
      </c>
      <c r="E23" s="19">
        <v>49</v>
      </c>
      <c r="F23" s="20">
        <v>149.59279694175001</v>
      </c>
      <c r="G23" s="18" t="s">
        <v>122</v>
      </c>
    </row>
    <row r="24" spans="2:9" x14ac:dyDescent="0.25">
      <c r="B24" s="16" t="s">
        <v>117</v>
      </c>
      <c r="C24" s="17">
        <v>38353</v>
      </c>
      <c r="D24" s="18" t="s">
        <v>125</v>
      </c>
      <c r="E24" s="19">
        <v>18</v>
      </c>
      <c r="F24" s="20">
        <v>56.471999230139602</v>
      </c>
      <c r="G24" s="18" t="s">
        <v>116</v>
      </c>
      <c r="I24" s="21"/>
    </row>
    <row r="25" spans="2:9" x14ac:dyDescent="0.25">
      <c r="B25" s="16" t="s">
        <v>123</v>
      </c>
      <c r="C25" s="17">
        <v>38980</v>
      </c>
      <c r="D25" s="18" t="s">
        <v>118</v>
      </c>
      <c r="E25" s="19">
        <v>-8</v>
      </c>
      <c r="F25" s="20">
        <v>-21.993044717303899</v>
      </c>
      <c r="G25" s="18" t="s">
        <v>127</v>
      </c>
    </row>
    <row r="26" spans="2:9" x14ac:dyDescent="0.25">
      <c r="B26" s="16" t="s">
        <v>129</v>
      </c>
      <c r="C26" s="17">
        <v>38089</v>
      </c>
      <c r="D26" s="18" t="s">
        <v>128</v>
      </c>
      <c r="E26" s="19">
        <v>45</v>
      </c>
      <c r="F26" s="20">
        <v>137.390375909162</v>
      </c>
      <c r="G26" s="18" t="s">
        <v>127</v>
      </c>
    </row>
    <row r="27" spans="2:9" x14ac:dyDescent="0.25">
      <c r="B27" s="16" t="s">
        <v>124</v>
      </c>
      <c r="C27" s="17">
        <v>38837</v>
      </c>
      <c r="D27" s="18" t="s">
        <v>128</v>
      </c>
      <c r="E27" s="19">
        <v>66</v>
      </c>
      <c r="F27" s="20">
        <v>199.654334737749</v>
      </c>
      <c r="G27" s="18" t="s">
        <v>116</v>
      </c>
    </row>
    <row r="28" spans="2:9" x14ac:dyDescent="0.25">
      <c r="B28" s="16" t="s">
        <v>130</v>
      </c>
      <c r="C28" s="17">
        <v>38595</v>
      </c>
      <c r="D28" s="18" t="s">
        <v>115</v>
      </c>
      <c r="E28" s="19">
        <v>88</v>
      </c>
      <c r="F28" s="20">
        <v>265.18755145539598</v>
      </c>
      <c r="G28" s="18" t="s">
        <v>119</v>
      </c>
    </row>
    <row r="29" spans="2:9" x14ac:dyDescent="0.25">
      <c r="B29" s="16" t="s">
        <v>130</v>
      </c>
      <c r="C29" s="17">
        <v>38287</v>
      </c>
      <c r="D29" s="18" t="s">
        <v>125</v>
      </c>
      <c r="E29" s="19">
        <v>78</v>
      </c>
      <c r="F29" s="20">
        <v>236.146977891132</v>
      </c>
      <c r="G29" s="18" t="s">
        <v>116</v>
      </c>
    </row>
    <row r="30" spans="2:9" x14ac:dyDescent="0.25">
      <c r="B30" s="16" t="s">
        <v>123</v>
      </c>
      <c r="C30" s="17">
        <v>38683</v>
      </c>
      <c r="D30" s="18" t="s">
        <v>115</v>
      </c>
      <c r="E30" s="19">
        <v>57</v>
      </c>
      <c r="F30" s="20">
        <v>173.115294619156</v>
      </c>
      <c r="G30" s="18" t="s">
        <v>119</v>
      </c>
    </row>
    <row r="31" spans="2:9" x14ac:dyDescent="0.25">
      <c r="B31" s="16" t="s">
        <v>123</v>
      </c>
      <c r="C31" s="17">
        <v>38870</v>
      </c>
      <c r="D31" s="18" t="s">
        <v>128</v>
      </c>
      <c r="E31" s="19">
        <v>12</v>
      </c>
      <c r="F31" s="20">
        <v>38.081435709433599</v>
      </c>
      <c r="G31" s="18" t="s">
        <v>122</v>
      </c>
    </row>
    <row r="32" spans="2:9" x14ac:dyDescent="0.25">
      <c r="B32" s="16" t="s">
        <v>114</v>
      </c>
      <c r="C32" s="17">
        <v>38254</v>
      </c>
      <c r="D32" s="18" t="s">
        <v>125</v>
      </c>
      <c r="E32" s="19">
        <v>28</v>
      </c>
      <c r="F32" s="20">
        <v>86.512775700642493</v>
      </c>
      <c r="G32" s="18" t="s">
        <v>119</v>
      </c>
    </row>
    <row r="33" spans="2:7" x14ac:dyDescent="0.25">
      <c r="B33" s="16" t="s">
        <v>124</v>
      </c>
      <c r="C33" s="17">
        <v>38749</v>
      </c>
      <c r="D33" s="18" t="s">
        <v>128</v>
      </c>
      <c r="E33" s="19">
        <v>25</v>
      </c>
      <c r="F33" s="20">
        <v>77.307151643363596</v>
      </c>
      <c r="G33" s="18" t="s">
        <v>119</v>
      </c>
    </row>
    <row r="34" spans="2:7" x14ac:dyDescent="0.25">
      <c r="B34" s="16" t="s">
        <v>129</v>
      </c>
      <c r="C34" s="17">
        <v>39057</v>
      </c>
      <c r="D34" s="18" t="s">
        <v>115</v>
      </c>
      <c r="E34" s="19">
        <v>24</v>
      </c>
      <c r="F34" s="20">
        <v>74.622434460070494</v>
      </c>
      <c r="G34" s="18" t="s">
        <v>122</v>
      </c>
    </row>
    <row r="35" spans="2:7" x14ac:dyDescent="0.25">
      <c r="B35" s="16" t="s">
        <v>130</v>
      </c>
      <c r="C35" s="17">
        <v>38089</v>
      </c>
      <c r="D35" s="18" t="s">
        <v>121</v>
      </c>
      <c r="E35" s="19">
        <v>38</v>
      </c>
      <c r="F35" s="20">
        <v>115.985177188899</v>
      </c>
      <c r="G35" s="18" t="s">
        <v>119</v>
      </c>
    </row>
    <row r="36" spans="2:7" x14ac:dyDescent="0.25">
      <c r="B36" s="16" t="s">
        <v>126</v>
      </c>
      <c r="C36" s="17">
        <v>38617</v>
      </c>
      <c r="D36" s="18" t="s">
        <v>118</v>
      </c>
      <c r="E36" s="19">
        <v>77</v>
      </c>
      <c r="F36" s="20">
        <v>233.054388704876</v>
      </c>
      <c r="G36" s="18" t="s">
        <v>119</v>
      </c>
    </row>
    <row r="37" spans="2:7" x14ac:dyDescent="0.25">
      <c r="B37" s="16" t="s">
        <v>126</v>
      </c>
      <c r="C37" s="17">
        <v>38804</v>
      </c>
      <c r="D37" s="18" t="s">
        <v>115</v>
      </c>
      <c r="E37" s="19">
        <v>53</v>
      </c>
      <c r="F37" s="20">
        <v>161.463952354995</v>
      </c>
      <c r="G37" s="18" t="s">
        <v>119</v>
      </c>
    </row>
    <row r="38" spans="2:7" x14ac:dyDescent="0.25">
      <c r="B38" s="16" t="s">
        <v>131</v>
      </c>
      <c r="C38" s="17">
        <v>38155</v>
      </c>
      <c r="D38" s="18" t="s">
        <v>128</v>
      </c>
      <c r="E38" s="19">
        <v>41</v>
      </c>
      <c r="F38" s="20">
        <v>125.269755881973</v>
      </c>
      <c r="G38" s="18" t="s">
        <v>122</v>
      </c>
    </row>
    <row r="39" spans="2:7" x14ac:dyDescent="0.25">
      <c r="B39" s="16" t="s">
        <v>123</v>
      </c>
      <c r="C39" s="17">
        <v>38969</v>
      </c>
      <c r="D39" s="18" t="s">
        <v>128</v>
      </c>
      <c r="E39" s="19">
        <v>19</v>
      </c>
      <c r="F39" s="20">
        <v>59.153898700772999</v>
      </c>
      <c r="G39" s="18" t="s">
        <v>122</v>
      </c>
    </row>
    <row r="40" spans="2:7" x14ac:dyDescent="0.25">
      <c r="B40" s="16" t="s">
        <v>131</v>
      </c>
      <c r="C40" s="17">
        <v>38771</v>
      </c>
      <c r="D40" s="18" t="s">
        <v>118</v>
      </c>
      <c r="E40" s="19">
        <v>-9</v>
      </c>
      <c r="F40" s="20">
        <v>-24.625751249139899</v>
      </c>
      <c r="G40" s="18" t="s">
        <v>122</v>
      </c>
    </row>
    <row r="41" spans="2:7" x14ac:dyDescent="0.25">
      <c r="B41" s="16" t="s">
        <v>117</v>
      </c>
      <c r="C41" s="17">
        <v>38892</v>
      </c>
      <c r="D41" s="18" t="s">
        <v>118</v>
      </c>
      <c r="E41" s="19">
        <v>38</v>
      </c>
      <c r="F41" s="20">
        <v>115.58433775100301</v>
      </c>
      <c r="G41" s="18" t="s">
        <v>116</v>
      </c>
    </row>
    <row r="42" spans="2:7" x14ac:dyDescent="0.25">
      <c r="B42" s="16" t="s">
        <v>129</v>
      </c>
      <c r="C42" s="17">
        <v>38023</v>
      </c>
      <c r="D42" s="18" t="s">
        <v>125</v>
      </c>
      <c r="E42" s="19">
        <v>25</v>
      </c>
      <c r="F42" s="20">
        <v>76.562095842195305</v>
      </c>
      <c r="G42" s="18" t="s">
        <v>116</v>
      </c>
    </row>
    <row r="43" spans="2:7" x14ac:dyDescent="0.25">
      <c r="B43" s="16" t="s">
        <v>129</v>
      </c>
      <c r="C43" s="17">
        <v>38452</v>
      </c>
      <c r="D43" s="18" t="s">
        <v>128</v>
      </c>
      <c r="E43" s="19">
        <v>19</v>
      </c>
      <c r="F43" s="20">
        <v>59.382749361194001</v>
      </c>
      <c r="G43" s="18" t="s">
        <v>119</v>
      </c>
    </row>
    <row r="44" spans="2:7" x14ac:dyDescent="0.25">
      <c r="B44" s="16" t="s">
        <v>114</v>
      </c>
      <c r="C44" s="17">
        <v>38078</v>
      </c>
      <c r="D44" s="18" t="s">
        <v>118</v>
      </c>
      <c r="E44" s="19">
        <v>86</v>
      </c>
      <c r="F44" s="20">
        <v>259.85996934004902</v>
      </c>
      <c r="G44" s="18" t="s">
        <v>122</v>
      </c>
    </row>
    <row r="45" spans="2:7" x14ac:dyDescent="0.25">
      <c r="B45" s="16" t="s">
        <v>124</v>
      </c>
      <c r="C45" s="17">
        <v>38144</v>
      </c>
      <c r="D45" s="18" t="s">
        <v>115</v>
      </c>
      <c r="E45" s="19">
        <v>55</v>
      </c>
      <c r="F45" s="20">
        <v>167.11761356978801</v>
      </c>
      <c r="G45" s="18" t="s">
        <v>119</v>
      </c>
    </row>
    <row r="46" spans="2:7" x14ac:dyDescent="0.25">
      <c r="B46" s="16" t="s">
        <v>129</v>
      </c>
      <c r="C46" s="17">
        <v>38980</v>
      </c>
      <c r="D46" s="18" t="s">
        <v>115</v>
      </c>
      <c r="E46" s="19">
        <v>2</v>
      </c>
      <c r="F46" s="20">
        <v>7.8483600384211805</v>
      </c>
      <c r="G46" s="18" t="s">
        <v>127</v>
      </c>
    </row>
    <row r="47" spans="2:7" x14ac:dyDescent="0.25">
      <c r="B47" s="16" t="s">
        <v>120</v>
      </c>
      <c r="C47" s="17">
        <v>38573</v>
      </c>
      <c r="D47" s="18" t="s">
        <v>128</v>
      </c>
      <c r="E47" s="19">
        <v>93</v>
      </c>
      <c r="F47" s="20">
        <v>280.68747862762802</v>
      </c>
      <c r="G47" s="18" t="s">
        <v>127</v>
      </c>
    </row>
    <row r="48" spans="2:7" x14ac:dyDescent="0.25">
      <c r="B48" s="16" t="s">
        <v>123</v>
      </c>
      <c r="C48" s="17">
        <v>38254</v>
      </c>
      <c r="D48" s="18" t="s">
        <v>125</v>
      </c>
      <c r="E48" s="19">
        <v>14</v>
      </c>
      <c r="F48" s="20">
        <v>43.931553656204699</v>
      </c>
      <c r="G48" s="18" t="s">
        <v>122</v>
      </c>
    </row>
    <row r="49" spans="2:7" x14ac:dyDescent="0.25">
      <c r="B49" s="16" t="s">
        <v>129</v>
      </c>
      <c r="C49" s="17">
        <v>38496</v>
      </c>
      <c r="D49" s="18" t="s">
        <v>125</v>
      </c>
      <c r="E49" s="19">
        <v>37</v>
      </c>
      <c r="F49" s="20">
        <v>113.034910009047</v>
      </c>
      <c r="G49" s="18" t="s">
        <v>116</v>
      </c>
    </row>
    <row r="50" spans="2:7" x14ac:dyDescent="0.25">
      <c r="B50" s="16" t="s">
        <v>114</v>
      </c>
      <c r="C50" s="17">
        <v>38309</v>
      </c>
      <c r="D50" s="18" t="s">
        <v>118</v>
      </c>
      <c r="E50" s="19">
        <v>63</v>
      </c>
      <c r="F50" s="20">
        <v>190.695110571237</v>
      </c>
      <c r="G50" s="18" t="s">
        <v>122</v>
      </c>
    </row>
    <row r="51" spans="2:7" x14ac:dyDescent="0.25">
      <c r="B51" s="16" t="s">
        <v>123</v>
      </c>
      <c r="C51" s="17">
        <v>38309</v>
      </c>
      <c r="D51" s="18" t="s">
        <v>115</v>
      </c>
      <c r="E51" s="19">
        <v>1</v>
      </c>
      <c r="F51" s="20">
        <v>5.5997047794988797</v>
      </c>
      <c r="G51" s="18" t="s">
        <v>122</v>
      </c>
    </row>
    <row r="52" spans="2:7" x14ac:dyDescent="0.25">
      <c r="B52" s="16" t="s">
        <v>123</v>
      </c>
      <c r="C52" s="17">
        <v>38518</v>
      </c>
      <c r="D52" s="18" t="s">
        <v>125</v>
      </c>
      <c r="E52" s="19">
        <v>24</v>
      </c>
      <c r="F52" s="20">
        <v>73.599272692165798</v>
      </c>
      <c r="G52" s="18" t="s">
        <v>119</v>
      </c>
    </row>
    <row r="53" spans="2:7" x14ac:dyDescent="0.25">
      <c r="B53" s="16" t="s">
        <v>117</v>
      </c>
      <c r="C53" s="17">
        <v>37990</v>
      </c>
      <c r="D53" s="18" t="s">
        <v>125</v>
      </c>
      <c r="E53" s="19">
        <v>83</v>
      </c>
      <c r="F53" s="20">
        <v>250.332738321249</v>
      </c>
      <c r="G53" s="18" t="s">
        <v>119</v>
      </c>
    </row>
    <row r="54" spans="2:7" x14ac:dyDescent="0.25">
      <c r="B54" s="16" t="s">
        <v>131</v>
      </c>
      <c r="C54" s="17">
        <v>38540</v>
      </c>
      <c r="D54" s="18" t="s">
        <v>125</v>
      </c>
      <c r="E54" s="19">
        <v>49</v>
      </c>
      <c r="F54" s="20">
        <v>148.5065972948</v>
      </c>
      <c r="G54" s="18" t="s">
        <v>119</v>
      </c>
    </row>
    <row r="55" spans="2:7" x14ac:dyDescent="0.25">
      <c r="B55" s="16" t="s">
        <v>126</v>
      </c>
      <c r="C55" s="17">
        <v>38452</v>
      </c>
      <c r="D55" s="18" t="s">
        <v>115</v>
      </c>
      <c r="E55" s="19">
        <v>26</v>
      </c>
      <c r="F55" s="20">
        <v>80.197912185633001</v>
      </c>
      <c r="G55" s="18" t="s">
        <v>122</v>
      </c>
    </row>
    <row r="56" spans="2:7" x14ac:dyDescent="0.25">
      <c r="B56" s="16" t="s">
        <v>130</v>
      </c>
      <c r="C56" s="17">
        <v>38859</v>
      </c>
      <c r="D56" s="18" t="s">
        <v>115</v>
      </c>
      <c r="E56" s="19">
        <v>35</v>
      </c>
      <c r="F56" s="20">
        <v>107.99264815962501</v>
      </c>
      <c r="G56" s="18" t="s">
        <v>122</v>
      </c>
    </row>
    <row r="57" spans="2:7" x14ac:dyDescent="0.25">
      <c r="B57" s="16" t="s">
        <v>126</v>
      </c>
      <c r="C57" s="17">
        <v>38089</v>
      </c>
      <c r="D57" s="18" t="s">
        <v>115</v>
      </c>
      <c r="E57" s="19">
        <v>8</v>
      </c>
      <c r="F57" s="20">
        <v>26.909399775034299</v>
      </c>
      <c r="G57" s="18" t="s">
        <v>116</v>
      </c>
    </row>
    <row r="58" spans="2:7" x14ac:dyDescent="0.25">
      <c r="B58" s="16" t="s">
        <v>131</v>
      </c>
      <c r="C58" s="17">
        <v>38166</v>
      </c>
      <c r="D58" s="18" t="s">
        <v>128</v>
      </c>
      <c r="E58" s="19">
        <v>49</v>
      </c>
      <c r="F58" s="20">
        <v>148.777847479907</v>
      </c>
      <c r="G58" s="18" t="s">
        <v>119</v>
      </c>
    </row>
    <row r="59" spans="2:7" x14ac:dyDescent="0.25">
      <c r="B59" s="16" t="s">
        <v>126</v>
      </c>
      <c r="C59" s="17">
        <v>38089</v>
      </c>
      <c r="D59" s="18" t="s">
        <v>118</v>
      </c>
      <c r="E59" s="19">
        <v>34</v>
      </c>
      <c r="F59" s="20">
        <v>104.093756947957</v>
      </c>
      <c r="G59" s="18" t="s">
        <v>127</v>
      </c>
    </row>
    <row r="60" spans="2:7" x14ac:dyDescent="0.25">
      <c r="B60" s="16" t="s">
        <v>126</v>
      </c>
      <c r="C60" s="17">
        <v>38694</v>
      </c>
      <c r="D60" s="18" t="s">
        <v>115</v>
      </c>
      <c r="E60" s="19">
        <v>8</v>
      </c>
      <c r="F60" s="20">
        <v>26.2365642112233</v>
      </c>
      <c r="G60" s="18" t="s">
        <v>119</v>
      </c>
    </row>
    <row r="61" spans="2:7" x14ac:dyDescent="0.25">
      <c r="B61" s="16" t="s">
        <v>130</v>
      </c>
      <c r="C61" s="17">
        <v>38287</v>
      </c>
      <c r="D61" s="18" t="s">
        <v>128</v>
      </c>
      <c r="E61" s="19">
        <v>89</v>
      </c>
      <c r="F61" s="20">
        <v>269.090850179011</v>
      </c>
      <c r="G61" s="18" t="s">
        <v>127</v>
      </c>
    </row>
    <row r="62" spans="2:7" x14ac:dyDescent="0.25">
      <c r="B62" s="16" t="s">
        <v>124</v>
      </c>
      <c r="C62" s="17">
        <v>38672</v>
      </c>
      <c r="D62" s="18" t="s">
        <v>118</v>
      </c>
      <c r="E62" s="19">
        <v>62</v>
      </c>
      <c r="F62" s="20">
        <v>189.254158913466</v>
      </c>
      <c r="G62" s="18" t="s">
        <v>119</v>
      </c>
    </row>
    <row r="63" spans="2:7" x14ac:dyDescent="0.25">
      <c r="B63" s="16" t="s">
        <v>129</v>
      </c>
      <c r="C63" s="17">
        <v>38210</v>
      </c>
      <c r="D63" s="18" t="s">
        <v>118</v>
      </c>
      <c r="E63" s="19">
        <v>23</v>
      </c>
      <c r="F63" s="20">
        <v>71.313211840267599</v>
      </c>
      <c r="G63" s="18" t="s">
        <v>116</v>
      </c>
    </row>
    <row r="64" spans="2:7" x14ac:dyDescent="0.25">
      <c r="B64" s="16" t="s">
        <v>117</v>
      </c>
      <c r="C64" s="17">
        <v>38947</v>
      </c>
      <c r="D64" s="18" t="s">
        <v>118</v>
      </c>
      <c r="E64" s="19">
        <v>95</v>
      </c>
      <c r="F64" s="20">
        <v>287.79738255613699</v>
      </c>
      <c r="G64" s="18" t="s">
        <v>119</v>
      </c>
    </row>
    <row r="65" spans="2:7" x14ac:dyDescent="0.25">
      <c r="B65" s="16" t="s">
        <v>129</v>
      </c>
      <c r="C65" s="17">
        <v>38848</v>
      </c>
      <c r="D65" s="18" t="s">
        <v>125</v>
      </c>
      <c r="E65" s="19">
        <v>41</v>
      </c>
      <c r="F65" s="20">
        <v>125.00018840758101</v>
      </c>
      <c r="G65" s="18" t="s">
        <v>116</v>
      </c>
    </row>
    <row r="66" spans="2:7" x14ac:dyDescent="0.25">
      <c r="B66" s="16" t="s">
        <v>120</v>
      </c>
      <c r="C66" s="17">
        <v>38452</v>
      </c>
      <c r="D66" s="18" t="s">
        <v>115</v>
      </c>
      <c r="E66" s="19">
        <v>-6</v>
      </c>
      <c r="F66" s="20">
        <v>-15.9428611621735</v>
      </c>
      <c r="G66" s="18" t="s">
        <v>119</v>
      </c>
    </row>
    <row r="67" spans="2:7" x14ac:dyDescent="0.25">
      <c r="B67" s="16" t="s">
        <v>114</v>
      </c>
      <c r="C67" s="17">
        <v>38353</v>
      </c>
      <c r="D67" s="18" t="s">
        <v>128</v>
      </c>
      <c r="E67" s="19">
        <v>84</v>
      </c>
      <c r="F67" s="20">
        <v>253.99061782802099</v>
      </c>
      <c r="G67" s="18" t="s">
        <v>116</v>
      </c>
    </row>
    <row r="68" spans="2:7" x14ac:dyDescent="0.25">
      <c r="B68" s="16" t="s">
        <v>117</v>
      </c>
      <c r="C68" s="17">
        <v>38661</v>
      </c>
      <c r="D68" s="18" t="s">
        <v>118</v>
      </c>
      <c r="E68" s="19">
        <v>63</v>
      </c>
      <c r="F68" s="20">
        <v>191.36713896782101</v>
      </c>
      <c r="G68" s="18" t="s">
        <v>116</v>
      </c>
    </row>
    <row r="69" spans="2:7" x14ac:dyDescent="0.25">
      <c r="B69" s="16" t="s">
        <v>123</v>
      </c>
      <c r="C69" s="17">
        <v>38914</v>
      </c>
      <c r="D69" s="18" t="s">
        <v>115</v>
      </c>
      <c r="E69" s="19">
        <v>0</v>
      </c>
      <c r="F69" s="20">
        <v>2.3682330895483998</v>
      </c>
      <c r="G69" s="18" t="s">
        <v>122</v>
      </c>
    </row>
    <row r="70" spans="2:7" x14ac:dyDescent="0.25">
      <c r="B70" s="16" t="s">
        <v>126</v>
      </c>
      <c r="C70" s="17">
        <v>38375</v>
      </c>
      <c r="D70" s="18" t="s">
        <v>125</v>
      </c>
      <c r="E70" s="19">
        <v>73</v>
      </c>
      <c r="F70" s="20">
        <v>221.40687528364401</v>
      </c>
      <c r="G70" s="18" t="s">
        <v>127</v>
      </c>
    </row>
    <row r="71" spans="2:7" x14ac:dyDescent="0.25">
      <c r="B71" s="16" t="s">
        <v>131</v>
      </c>
      <c r="C71" s="17">
        <v>38155</v>
      </c>
      <c r="D71" s="18" t="s">
        <v>125</v>
      </c>
      <c r="E71" s="19">
        <v>95</v>
      </c>
      <c r="F71" s="20">
        <v>287.76081692141702</v>
      </c>
      <c r="G71" s="18" t="s">
        <v>119</v>
      </c>
    </row>
    <row r="72" spans="2:7" x14ac:dyDescent="0.25">
      <c r="B72" s="16" t="s">
        <v>120</v>
      </c>
      <c r="C72" s="17">
        <v>38672</v>
      </c>
      <c r="D72" s="18" t="s">
        <v>121</v>
      </c>
      <c r="E72" s="19">
        <v>93</v>
      </c>
      <c r="F72" s="20">
        <v>280.76798505156302</v>
      </c>
      <c r="G72" s="18" t="s">
        <v>122</v>
      </c>
    </row>
    <row r="73" spans="2:7" x14ac:dyDescent="0.25">
      <c r="B73" s="16" t="s">
        <v>123</v>
      </c>
      <c r="C73" s="17">
        <v>38155</v>
      </c>
      <c r="D73" s="18" t="s">
        <v>121</v>
      </c>
      <c r="E73" s="19">
        <v>54</v>
      </c>
      <c r="F73" s="20">
        <v>163.86605406277599</v>
      </c>
      <c r="G73" s="18" t="s">
        <v>116</v>
      </c>
    </row>
    <row r="74" spans="2:7" x14ac:dyDescent="0.25">
      <c r="B74" s="16" t="s">
        <v>126</v>
      </c>
      <c r="C74" s="17">
        <v>38529</v>
      </c>
      <c r="D74" s="18" t="s">
        <v>118</v>
      </c>
      <c r="E74" s="19">
        <v>33</v>
      </c>
      <c r="F74" s="20">
        <v>101.367064238488</v>
      </c>
      <c r="G74" s="18" t="s">
        <v>116</v>
      </c>
    </row>
    <row r="75" spans="2:7" x14ac:dyDescent="0.25">
      <c r="B75" s="16" t="s">
        <v>120</v>
      </c>
      <c r="C75" s="17">
        <v>38089</v>
      </c>
      <c r="D75" s="18" t="s">
        <v>128</v>
      </c>
      <c r="E75" s="19">
        <v>48</v>
      </c>
      <c r="F75" s="20">
        <v>145.83607322448299</v>
      </c>
      <c r="G75" s="18" t="s">
        <v>122</v>
      </c>
    </row>
    <row r="76" spans="2:7" x14ac:dyDescent="0.25">
      <c r="B76" s="16" t="s">
        <v>130</v>
      </c>
      <c r="C76" s="17">
        <v>38375</v>
      </c>
      <c r="D76" s="18" t="s">
        <v>125</v>
      </c>
      <c r="E76" s="19">
        <v>-7</v>
      </c>
      <c r="F76" s="20">
        <v>-18.531454427544499</v>
      </c>
      <c r="G76" s="18" t="s">
        <v>119</v>
      </c>
    </row>
    <row r="77" spans="2:7" x14ac:dyDescent="0.25">
      <c r="B77" s="16" t="s">
        <v>124</v>
      </c>
      <c r="C77" s="17">
        <v>38782</v>
      </c>
      <c r="D77" s="18" t="s">
        <v>118</v>
      </c>
      <c r="E77" s="19">
        <v>-2</v>
      </c>
      <c r="F77" s="20">
        <v>-3.9414915589208901</v>
      </c>
      <c r="G77" s="18" t="s">
        <v>122</v>
      </c>
    </row>
    <row r="78" spans="2:7" x14ac:dyDescent="0.25">
      <c r="B78" s="16" t="s">
        <v>126</v>
      </c>
      <c r="C78" s="17">
        <v>38001</v>
      </c>
      <c r="D78" s="18" t="s">
        <v>128</v>
      </c>
      <c r="E78" s="19">
        <v>27</v>
      </c>
      <c r="F78" s="20">
        <v>83.290909702198604</v>
      </c>
      <c r="G78" s="18" t="s">
        <v>127</v>
      </c>
    </row>
    <row r="79" spans="2:7" x14ac:dyDescent="0.25">
      <c r="B79" s="16" t="s">
        <v>129</v>
      </c>
      <c r="C79" s="17">
        <v>39068</v>
      </c>
      <c r="D79" s="18" t="s">
        <v>118</v>
      </c>
      <c r="E79" s="19">
        <v>56</v>
      </c>
      <c r="F79" s="20">
        <v>170.23780299763499</v>
      </c>
      <c r="G79" s="18" t="s">
        <v>116</v>
      </c>
    </row>
    <row r="80" spans="2:7" x14ac:dyDescent="0.25">
      <c r="B80" s="16" t="s">
        <v>126</v>
      </c>
      <c r="C80" s="17">
        <v>38397</v>
      </c>
      <c r="D80" s="18" t="s">
        <v>128</v>
      </c>
      <c r="E80" s="19">
        <v>70</v>
      </c>
      <c r="F80" s="20">
        <v>212.29242314468701</v>
      </c>
      <c r="G80" s="18" t="s">
        <v>116</v>
      </c>
    </row>
    <row r="81" spans="2:7" x14ac:dyDescent="0.25">
      <c r="B81" s="16" t="s">
        <v>130</v>
      </c>
      <c r="C81" s="17">
        <v>38441</v>
      </c>
      <c r="D81" s="18" t="s">
        <v>128</v>
      </c>
      <c r="E81" s="19">
        <v>16</v>
      </c>
      <c r="F81" s="20">
        <v>49.457645878335299</v>
      </c>
      <c r="G81" s="18" t="s">
        <v>122</v>
      </c>
    </row>
    <row r="82" spans="2:7" x14ac:dyDescent="0.25">
      <c r="B82" s="16" t="s">
        <v>130</v>
      </c>
      <c r="C82" s="17">
        <v>38727</v>
      </c>
      <c r="D82" s="18" t="s">
        <v>115</v>
      </c>
      <c r="E82" s="19">
        <v>69</v>
      </c>
      <c r="F82" s="20">
        <v>208.685129580698</v>
      </c>
      <c r="G82" s="18" t="s">
        <v>127</v>
      </c>
    </row>
    <row r="83" spans="2:7" x14ac:dyDescent="0.25">
      <c r="B83" s="16" t="s">
        <v>124</v>
      </c>
      <c r="C83" s="17">
        <v>38562</v>
      </c>
      <c r="D83" s="18" t="s">
        <v>118</v>
      </c>
      <c r="E83" s="19">
        <v>67</v>
      </c>
      <c r="F83" s="20">
        <v>203.01428430380901</v>
      </c>
      <c r="G83" s="18" t="s">
        <v>119</v>
      </c>
    </row>
    <row r="84" spans="2:7" x14ac:dyDescent="0.25">
      <c r="B84" s="16" t="s">
        <v>131</v>
      </c>
      <c r="C84" s="17">
        <v>38298</v>
      </c>
      <c r="D84" s="18" t="s">
        <v>118</v>
      </c>
      <c r="E84" s="19">
        <v>82</v>
      </c>
      <c r="F84" s="20">
        <v>248.098607825643</v>
      </c>
      <c r="G84" s="18" t="s">
        <v>122</v>
      </c>
    </row>
    <row r="85" spans="2:7" x14ac:dyDescent="0.25">
      <c r="B85" s="16" t="s">
        <v>120</v>
      </c>
      <c r="C85" s="17">
        <v>38991</v>
      </c>
      <c r="D85" s="18" t="s">
        <v>125</v>
      </c>
      <c r="E85" s="19">
        <v>73</v>
      </c>
      <c r="F85" s="20">
        <v>221.47622943513801</v>
      </c>
      <c r="G85" s="18" t="s">
        <v>122</v>
      </c>
    </row>
    <row r="86" spans="2:7" x14ac:dyDescent="0.25">
      <c r="B86" s="16" t="s">
        <v>131</v>
      </c>
      <c r="C86" s="17">
        <v>38034</v>
      </c>
      <c r="D86" s="18" t="s">
        <v>118</v>
      </c>
      <c r="E86" s="19">
        <v>80</v>
      </c>
      <c r="F86" s="20">
        <v>241.262390738639</v>
      </c>
      <c r="G86" s="18" t="s">
        <v>116</v>
      </c>
    </row>
    <row r="87" spans="2:7" x14ac:dyDescent="0.25">
      <c r="B87" s="16" t="s">
        <v>130</v>
      </c>
      <c r="C87" s="17">
        <v>38573</v>
      </c>
      <c r="D87" s="18" t="s">
        <v>125</v>
      </c>
      <c r="E87" s="19">
        <v>-2</v>
      </c>
      <c r="F87" s="20">
        <v>-4.2379405606125804</v>
      </c>
      <c r="G87" s="18" t="s">
        <v>127</v>
      </c>
    </row>
    <row r="88" spans="2:7" x14ac:dyDescent="0.25">
      <c r="B88" s="16" t="s">
        <v>129</v>
      </c>
      <c r="C88" s="17">
        <v>38595</v>
      </c>
      <c r="D88" s="18" t="s">
        <v>125</v>
      </c>
      <c r="E88" s="19">
        <v>5</v>
      </c>
      <c r="F88" s="20">
        <v>17.026058044096501</v>
      </c>
      <c r="G88" s="18" t="s">
        <v>127</v>
      </c>
    </row>
    <row r="89" spans="2:7" x14ac:dyDescent="0.25">
      <c r="B89" s="16" t="s">
        <v>123</v>
      </c>
      <c r="C89" s="17">
        <v>38705</v>
      </c>
      <c r="D89" s="18" t="s">
        <v>125</v>
      </c>
      <c r="E89" s="19">
        <v>26</v>
      </c>
      <c r="F89" s="20">
        <v>80.296764498098</v>
      </c>
      <c r="G89" s="18" t="s">
        <v>116</v>
      </c>
    </row>
    <row r="90" spans="2:7" x14ac:dyDescent="0.25">
      <c r="B90" s="16" t="s">
        <v>131</v>
      </c>
      <c r="C90" s="17">
        <v>38430</v>
      </c>
      <c r="D90" s="18" t="s">
        <v>118</v>
      </c>
      <c r="E90" s="19">
        <v>1</v>
      </c>
      <c r="F90" s="20">
        <v>5.01014401269369</v>
      </c>
      <c r="G90" s="18" t="s">
        <v>119</v>
      </c>
    </row>
    <row r="91" spans="2:7" x14ac:dyDescent="0.25">
      <c r="B91" s="16" t="s">
        <v>131</v>
      </c>
      <c r="C91" s="17">
        <v>38881</v>
      </c>
      <c r="D91" s="18" t="s">
        <v>121</v>
      </c>
      <c r="E91" s="19">
        <v>-3</v>
      </c>
      <c r="F91" s="20">
        <v>-7.61509188573676</v>
      </c>
      <c r="G91" s="18" t="s">
        <v>116</v>
      </c>
    </row>
    <row r="92" spans="2:7" x14ac:dyDescent="0.25">
      <c r="B92" s="16" t="s">
        <v>114</v>
      </c>
      <c r="C92" s="17">
        <v>38947</v>
      </c>
      <c r="D92" s="18" t="s">
        <v>125</v>
      </c>
      <c r="E92" s="19">
        <v>83</v>
      </c>
      <c r="F92" s="20">
        <v>251.18350564763199</v>
      </c>
      <c r="G92" s="18" t="s">
        <v>116</v>
      </c>
    </row>
    <row r="93" spans="2:7" x14ac:dyDescent="0.25">
      <c r="B93" s="16" t="s">
        <v>130</v>
      </c>
      <c r="C93" s="17">
        <v>38133</v>
      </c>
      <c r="D93" s="18" t="s">
        <v>128</v>
      </c>
      <c r="E93" s="19">
        <v>33</v>
      </c>
      <c r="F93" s="20">
        <v>100.327952347014</v>
      </c>
      <c r="G93" s="18" t="s">
        <v>119</v>
      </c>
    </row>
    <row r="94" spans="2:7" x14ac:dyDescent="0.25">
      <c r="B94" s="16" t="s">
        <v>123</v>
      </c>
      <c r="C94" s="17">
        <v>38089</v>
      </c>
      <c r="D94" s="18" t="s">
        <v>118</v>
      </c>
      <c r="E94" s="19">
        <v>62</v>
      </c>
      <c r="F94" s="20">
        <v>188.064615502046</v>
      </c>
      <c r="G94" s="18" t="s">
        <v>122</v>
      </c>
    </row>
    <row r="95" spans="2:7" x14ac:dyDescent="0.25">
      <c r="B95" s="16" t="s">
        <v>124</v>
      </c>
      <c r="C95" s="17">
        <v>38848</v>
      </c>
      <c r="D95" s="18" t="s">
        <v>125</v>
      </c>
      <c r="E95" s="19">
        <v>58</v>
      </c>
      <c r="F95" s="20">
        <v>176.47069512712599</v>
      </c>
      <c r="G95" s="18" t="s">
        <v>119</v>
      </c>
    </row>
    <row r="96" spans="2:7" x14ac:dyDescent="0.25">
      <c r="B96" s="16" t="s">
        <v>129</v>
      </c>
      <c r="C96" s="17">
        <v>38584</v>
      </c>
      <c r="D96" s="18" t="s">
        <v>118</v>
      </c>
      <c r="E96" s="19">
        <v>28</v>
      </c>
      <c r="F96" s="20">
        <v>85.544260264222203</v>
      </c>
      <c r="G96" s="18" t="s">
        <v>116</v>
      </c>
    </row>
    <row r="97" spans="2:7" x14ac:dyDescent="0.25">
      <c r="B97" s="16" t="s">
        <v>130</v>
      </c>
      <c r="C97" s="17">
        <v>39068</v>
      </c>
      <c r="D97" s="18" t="s">
        <v>115</v>
      </c>
      <c r="E97" s="19">
        <v>33</v>
      </c>
      <c r="F97" s="20">
        <v>100.686122371815</v>
      </c>
      <c r="G97" s="18" t="s">
        <v>122</v>
      </c>
    </row>
    <row r="98" spans="2:7" x14ac:dyDescent="0.25">
      <c r="B98" s="16" t="s">
        <v>126</v>
      </c>
      <c r="C98" s="17">
        <v>39046</v>
      </c>
      <c r="D98" s="18" t="s">
        <v>118</v>
      </c>
      <c r="E98" s="19">
        <v>92</v>
      </c>
      <c r="F98" s="20">
        <v>278.15933854048899</v>
      </c>
      <c r="G98" s="18" t="s">
        <v>116</v>
      </c>
    </row>
    <row r="99" spans="2:7" x14ac:dyDescent="0.25">
      <c r="B99" s="16" t="s">
        <v>130</v>
      </c>
      <c r="C99" s="17">
        <v>38089</v>
      </c>
      <c r="D99" s="18" t="s">
        <v>115</v>
      </c>
      <c r="E99" s="19">
        <v>92</v>
      </c>
      <c r="F99" s="20">
        <v>277.53974563422298</v>
      </c>
      <c r="G99" s="18" t="s">
        <v>127</v>
      </c>
    </row>
    <row r="100" spans="2:7" x14ac:dyDescent="0.25">
      <c r="B100" s="16" t="s">
        <v>124</v>
      </c>
      <c r="C100" s="17">
        <v>38738</v>
      </c>
      <c r="D100" s="18" t="s">
        <v>115</v>
      </c>
      <c r="E100" s="19">
        <v>75</v>
      </c>
      <c r="F100" s="20">
        <v>226.73977333901399</v>
      </c>
      <c r="G100" s="18" t="s">
        <v>116</v>
      </c>
    </row>
    <row r="101" spans="2:7" x14ac:dyDescent="0.25">
      <c r="B101" s="16" t="s">
        <v>114</v>
      </c>
      <c r="C101" s="17">
        <v>38628</v>
      </c>
      <c r="D101" s="18" t="s">
        <v>125</v>
      </c>
      <c r="E101" s="19">
        <v>74</v>
      </c>
      <c r="F101" s="20">
        <v>224.233469755237</v>
      </c>
      <c r="G101" s="18" t="s">
        <v>122</v>
      </c>
    </row>
    <row r="102" spans="2:7" x14ac:dyDescent="0.25">
      <c r="B102" s="16" t="s">
        <v>123</v>
      </c>
      <c r="C102" s="17">
        <v>38001</v>
      </c>
      <c r="D102" s="18" t="s">
        <v>118</v>
      </c>
      <c r="E102" s="19">
        <v>67</v>
      </c>
      <c r="F102" s="20">
        <v>202.45009266432299</v>
      </c>
      <c r="G102" s="18" t="s">
        <v>122</v>
      </c>
    </row>
    <row r="103" spans="2:7" x14ac:dyDescent="0.25">
      <c r="B103" s="16" t="s">
        <v>126</v>
      </c>
      <c r="C103" s="17">
        <v>38210</v>
      </c>
      <c r="D103" s="18" t="s">
        <v>118</v>
      </c>
      <c r="E103" s="19">
        <v>16</v>
      </c>
      <c r="F103" s="20">
        <v>49.450018506623699</v>
      </c>
      <c r="G103" s="18" t="s">
        <v>116</v>
      </c>
    </row>
    <row r="104" spans="2:7" x14ac:dyDescent="0.25">
      <c r="B104" s="16" t="s">
        <v>117</v>
      </c>
      <c r="C104" s="17">
        <v>38485</v>
      </c>
      <c r="D104" s="18" t="s">
        <v>118</v>
      </c>
      <c r="E104" s="19">
        <v>90</v>
      </c>
      <c r="F104" s="20">
        <v>272.33991590998801</v>
      </c>
      <c r="G104" s="18" t="s">
        <v>122</v>
      </c>
    </row>
    <row r="105" spans="2:7" x14ac:dyDescent="0.25">
      <c r="B105" s="16" t="s">
        <v>130</v>
      </c>
      <c r="C105" s="17">
        <v>38793</v>
      </c>
      <c r="D105" s="18" t="s">
        <v>121</v>
      </c>
      <c r="E105" s="19">
        <v>-8</v>
      </c>
      <c r="F105" s="20">
        <v>-22.107554335728398</v>
      </c>
      <c r="G105" s="18" t="s">
        <v>122</v>
      </c>
    </row>
    <row r="106" spans="2:7" x14ac:dyDescent="0.25">
      <c r="B106" s="16" t="s">
        <v>126</v>
      </c>
      <c r="C106" s="17">
        <v>38243</v>
      </c>
      <c r="D106" s="18" t="s">
        <v>121</v>
      </c>
      <c r="E106" s="19">
        <v>51</v>
      </c>
      <c r="F106" s="20">
        <v>155.298188897003</v>
      </c>
      <c r="G106" s="18" t="s">
        <v>119</v>
      </c>
    </row>
    <row r="107" spans="2:7" x14ac:dyDescent="0.25">
      <c r="B107" s="16" t="s">
        <v>130</v>
      </c>
      <c r="C107" s="17">
        <v>38441</v>
      </c>
      <c r="D107" s="18" t="s">
        <v>118</v>
      </c>
      <c r="E107" s="19">
        <v>-7</v>
      </c>
      <c r="F107" s="20">
        <v>-19.5328968328283</v>
      </c>
      <c r="G107" s="18" t="s">
        <v>116</v>
      </c>
    </row>
    <row r="108" spans="2:7" x14ac:dyDescent="0.25">
      <c r="B108" s="16" t="s">
        <v>129</v>
      </c>
      <c r="C108" s="17">
        <v>38067</v>
      </c>
      <c r="D108" s="18" t="s">
        <v>115</v>
      </c>
      <c r="E108" s="19">
        <v>9</v>
      </c>
      <c r="F108" s="20">
        <v>29.277821643264499</v>
      </c>
      <c r="G108" s="18" t="s">
        <v>119</v>
      </c>
    </row>
    <row r="109" spans="2:7" x14ac:dyDescent="0.25">
      <c r="B109" s="16" t="s">
        <v>131</v>
      </c>
      <c r="C109" s="17">
        <v>38595</v>
      </c>
      <c r="D109" s="18" t="s">
        <v>115</v>
      </c>
      <c r="E109" s="19">
        <v>-10</v>
      </c>
      <c r="F109" s="20">
        <v>-28.406748282006198</v>
      </c>
      <c r="G109" s="18" t="s">
        <v>127</v>
      </c>
    </row>
    <row r="110" spans="2:7" x14ac:dyDescent="0.25">
      <c r="B110" s="16" t="s">
        <v>120</v>
      </c>
      <c r="C110" s="17">
        <v>38914</v>
      </c>
      <c r="D110" s="18" t="s">
        <v>118</v>
      </c>
      <c r="E110" s="19">
        <v>10</v>
      </c>
      <c r="F110" s="20">
        <v>32.113204788075002</v>
      </c>
      <c r="G110" s="18" t="s">
        <v>116</v>
      </c>
    </row>
    <row r="111" spans="2:7" x14ac:dyDescent="0.25">
      <c r="B111" s="16" t="s">
        <v>120</v>
      </c>
      <c r="C111" s="17">
        <v>38419</v>
      </c>
      <c r="D111" s="18" t="s">
        <v>128</v>
      </c>
      <c r="E111" s="19">
        <v>35</v>
      </c>
      <c r="F111" s="20">
        <v>107.587104271199</v>
      </c>
      <c r="G111" s="18" t="s">
        <v>119</v>
      </c>
    </row>
    <row r="112" spans="2:7" x14ac:dyDescent="0.25">
      <c r="B112" s="16" t="s">
        <v>131</v>
      </c>
      <c r="C112" s="17">
        <v>38265</v>
      </c>
      <c r="D112" s="18" t="s">
        <v>128</v>
      </c>
      <c r="E112" s="19">
        <v>81</v>
      </c>
      <c r="F112" s="20">
        <v>244.46099351680701</v>
      </c>
      <c r="G112" s="18" t="s">
        <v>122</v>
      </c>
    </row>
    <row r="113" spans="2:7" x14ac:dyDescent="0.25">
      <c r="B113" s="16" t="s">
        <v>131</v>
      </c>
      <c r="C113" s="17">
        <v>38309</v>
      </c>
      <c r="D113" s="18" t="s">
        <v>128</v>
      </c>
      <c r="E113" s="19">
        <v>38</v>
      </c>
      <c r="F113" s="20">
        <v>115.864873089829</v>
      </c>
      <c r="G113" s="18" t="s">
        <v>116</v>
      </c>
    </row>
    <row r="114" spans="2:7" x14ac:dyDescent="0.25">
      <c r="B114" s="16" t="s">
        <v>129</v>
      </c>
      <c r="C114" s="17">
        <v>39057</v>
      </c>
      <c r="D114" s="18" t="s">
        <v>128</v>
      </c>
      <c r="E114" s="19">
        <v>26</v>
      </c>
      <c r="F114" s="20">
        <v>80.488645084091601</v>
      </c>
      <c r="G114" s="18" t="s">
        <v>122</v>
      </c>
    </row>
    <row r="115" spans="2:7" x14ac:dyDescent="0.25">
      <c r="B115" s="16" t="s">
        <v>114</v>
      </c>
      <c r="C115" s="17">
        <v>38617</v>
      </c>
      <c r="D115" s="18" t="s">
        <v>121</v>
      </c>
      <c r="E115" s="19">
        <v>77</v>
      </c>
      <c r="F115" s="20">
        <v>233.33103169462899</v>
      </c>
      <c r="G115" s="18" t="s">
        <v>127</v>
      </c>
    </row>
    <row r="116" spans="2:7" x14ac:dyDescent="0.25">
      <c r="B116" s="16" t="s">
        <v>129</v>
      </c>
      <c r="C116" s="17">
        <v>38738</v>
      </c>
      <c r="D116" s="18" t="s">
        <v>118</v>
      </c>
      <c r="E116" s="19">
        <v>39</v>
      </c>
      <c r="F116" s="20">
        <v>118.62706142640501</v>
      </c>
      <c r="G116" s="18" t="s">
        <v>116</v>
      </c>
    </row>
    <row r="117" spans="2:7" x14ac:dyDescent="0.25">
      <c r="B117" s="16" t="s">
        <v>123</v>
      </c>
      <c r="C117" s="17">
        <v>38892</v>
      </c>
      <c r="D117" s="18" t="s">
        <v>125</v>
      </c>
      <c r="E117" s="19">
        <v>22</v>
      </c>
      <c r="F117" s="20">
        <v>68.070663588267294</v>
      </c>
      <c r="G117" s="18" t="s">
        <v>127</v>
      </c>
    </row>
    <row r="118" spans="2:7" x14ac:dyDescent="0.25">
      <c r="B118" s="16" t="s">
        <v>123</v>
      </c>
      <c r="C118" s="17">
        <v>38870</v>
      </c>
      <c r="D118" s="18" t="s">
        <v>118</v>
      </c>
      <c r="E118" s="19">
        <v>68</v>
      </c>
      <c r="F118" s="20">
        <v>205.76676002798001</v>
      </c>
      <c r="G118" s="18" t="s">
        <v>119</v>
      </c>
    </row>
    <row r="119" spans="2:7" x14ac:dyDescent="0.25">
      <c r="B119" s="16" t="s">
        <v>131</v>
      </c>
      <c r="C119" s="17">
        <v>38496</v>
      </c>
      <c r="D119" s="18" t="s">
        <v>118</v>
      </c>
      <c r="E119" s="19">
        <v>59</v>
      </c>
      <c r="F119" s="20">
        <v>178.713081988222</v>
      </c>
      <c r="G119" s="18" t="s">
        <v>119</v>
      </c>
    </row>
    <row r="120" spans="2:7" x14ac:dyDescent="0.25">
      <c r="B120" s="16" t="s">
        <v>124</v>
      </c>
      <c r="C120" s="17">
        <v>38859</v>
      </c>
      <c r="D120" s="18" t="s">
        <v>125</v>
      </c>
      <c r="E120" s="19">
        <v>20</v>
      </c>
      <c r="F120" s="20">
        <v>62.366566165717003</v>
      </c>
      <c r="G120" s="18" t="s">
        <v>127</v>
      </c>
    </row>
    <row r="121" spans="2:7" x14ac:dyDescent="0.25">
      <c r="B121" s="16" t="s">
        <v>117</v>
      </c>
      <c r="C121" s="17">
        <v>38650</v>
      </c>
      <c r="D121" s="18" t="s">
        <v>128</v>
      </c>
      <c r="E121" s="19">
        <v>61</v>
      </c>
      <c r="F121" s="20">
        <v>184.56247310465301</v>
      </c>
      <c r="G121" s="18" t="s">
        <v>116</v>
      </c>
    </row>
    <row r="122" spans="2:7" x14ac:dyDescent="0.25">
      <c r="B122" s="16" t="s">
        <v>123</v>
      </c>
      <c r="C122" s="17">
        <v>38782</v>
      </c>
      <c r="D122" s="18" t="s">
        <v>118</v>
      </c>
      <c r="E122" s="19">
        <v>30</v>
      </c>
      <c r="F122" s="20">
        <v>92.434422469644105</v>
      </c>
      <c r="G122" s="18" t="s">
        <v>116</v>
      </c>
    </row>
    <row r="123" spans="2:7" x14ac:dyDescent="0.25">
      <c r="B123" s="16" t="s">
        <v>130</v>
      </c>
      <c r="C123" s="17">
        <v>38925</v>
      </c>
      <c r="D123" s="18" t="s">
        <v>128</v>
      </c>
      <c r="E123" s="19">
        <v>10</v>
      </c>
      <c r="F123" s="20">
        <v>32.298727574185399</v>
      </c>
      <c r="G123" s="18" t="s">
        <v>122</v>
      </c>
    </row>
    <row r="124" spans="2:7" x14ac:dyDescent="0.25">
      <c r="B124" s="16" t="s">
        <v>123</v>
      </c>
      <c r="C124" s="17">
        <v>38837</v>
      </c>
      <c r="D124" s="18" t="s">
        <v>125</v>
      </c>
      <c r="E124" s="19">
        <v>72</v>
      </c>
      <c r="F124" s="20">
        <v>217.45289850687001</v>
      </c>
      <c r="G124" s="18" t="s">
        <v>116</v>
      </c>
    </row>
    <row r="125" spans="2:7" x14ac:dyDescent="0.25">
      <c r="B125" s="16" t="s">
        <v>120</v>
      </c>
      <c r="C125" s="17">
        <v>38727</v>
      </c>
      <c r="D125" s="18" t="s">
        <v>125</v>
      </c>
      <c r="E125" s="19">
        <v>57</v>
      </c>
      <c r="F125" s="20">
        <v>173.36376703616199</v>
      </c>
      <c r="G125" s="18" t="s">
        <v>122</v>
      </c>
    </row>
    <row r="126" spans="2:7" x14ac:dyDescent="0.25">
      <c r="B126" s="16" t="s">
        <v>117</v>
      </c>
      <c r="C126" s="17">
        <v>38672</v>
      </c>
      <c r="D126" s="18" t="s">
        <v>115</v>
      </c>
      <c r="E126" s="19">
        <v>41</v>
      </c>
      <c r="F126" s="20">
        <v>124.388080841218</v>
      </c>
      <c r="G126" s="18" t="s">
        <v>119</v>
      </c>
    </row>
    <row r="127" spans="2:7" x14ac:dyDescent="0.25">
      <c r="B127" s="16" t="s">
        <v>123</v>
      </c>
      <c r="C127" s="17">
        <v>38100</v>
      </c>
      <c r="D127" s="18" t="s">
        <v>125</v>
      </c>
      <c r="E127" s="19">
        <v>54</v>
      </c>
      <c r="F127" s="20">
        <v>163.74555210626099</v>
      </c>
      <c r="G127" s="18" t="s">
        <v>122</v>
      </c>
    </row>
    <row r="128" spans="2:7" x14ac:dyDescent="0.25">
      <c r="B128" s="16" t="s">
        <v>129</v>
      </c>
      <c r="C128" s="17">
        <v>38540</v>
      </c>
      <c r="D128" s="18" t="s">
        <v>121</v>
      </c>
      <c r="E128" s="19">
        <v>9</v>
      </c>
      <c r="F128" s="20">
        <v>29.259949674062</v>
      </c>
      <c r="G128" s="18" t="s">
        <v>119</v>
      </c>
    </row>
    <row r="129" spans="2:7" x14ac:dyDescent="0.25">
      <c r="B129" s="16" t="s">
        <v>131</v>
      </c>
      <c r="C129" s="17">
        <v>38485</v>
      </c>
      <c r="D129" s="18" t="s">
        <v>115</v>
      </c>
      <c r="E129" s="19">
        <v>1</v>
      </c>
      <c r="F129" s="20">
        <v>5.0062586848309101</v>
      </c>
      <c r="G129" s="18" t="s">
        <v>116</v>
      </c>
    </row>
    <row r="130" spans="2:7" x14ac:dyDescent="0.25">
      <c r="B130" s="16" t="s">
        <v>123</v>
      </c>
      <c r="C130" s="17">
        <v>38760</v>
      </c>
      <c r="D130" s="18" t="s">
        <v>128</v>
      </c>
      <c r="E130" s="19">
        <v>-10</v>
      </c>
      <c r="F130" s="20">
        <v>-28.888600496770302</v>
      </c>
      <c r="G130" s="18" t="s">
        <v>122</v>
      </c>
    </row>
    <row r="131" spans="2:7" x14ac:dyDescent="0.25">
      <c r="B131" s="16" t="s">
        <v>120</v>
      </c>
      <c r="C131" s="17">
        <v>39035</v>
      </c>
      <c r="D131" s="18" t="s">
        <v>118</v>
      </c>
      <c r="E131" s="19">
        <v>-9</v>
      </c>
      <c r="F131" s="20">
        <v>-25.059711277411701</v>
      </c>
      <c r="G131" s="18" t="s">
        <v>122</v>
      </c>
    </row>
    <row r="132" spans="2:7" x14ac:dyDescent="0.25">
      <c r="B132" s="16" t="s">
        <v>130</v>
      </c>
      <c r="C132" s="17">
        <v>38320</v>
      </c>
      <c r="D132" s="18" t="s">
        <v>128</v>
      </c>
      <c r="E132" s="19">
        <v>56</v>
      </c>
      <c r="F132" s="20">
        <v>168.86850129551999</v>
      </c>
      <c r="G132" s="18" t="s">
        <v>127</v>
      </c>
    </row>
    <row r="133" spans="2:7" x14ac:dyDescent="0.25">
      <c r="B133" s="16" t="s">
        <v>131</v>
      </c>
      <c r="C133" s="17">
        <v>38067</v>
      </c>
      <c r="D133" s="18" t="s">
        <v>121</v>
      </c>
      <c r="E133" s="19">
        <v>28</v>
      </c>
      <c r="F133" s="20">
        <v>85.600623651403794</v>
      </c>
      <c r="G133" s="18" t="s">
        <v>119</v>
      </c>
    </row>
    <row r="134" spans="2:7" x14ac:dyDescent="0.25">
      <c r="B134" s="16" t="s">
        <v>114</v>
      </c>
      <c r="C134" s="17">
        <v>38177</v>
      </c>
      <c r="D134" s="18" t="s">
        <v>128</v>
      </c>
      <c r="E134" s="19">
        <v>11</v>
      </c>
      <c r="F134" s="20">
        <v>34.4173785869027</v>
      </c>
      <c r="G134" s="18" t="s">
        <v>127</v>
      </c>
    </row>
    <row r="135" spans="2:7" x14ac:dyDescent="0.25">
      <c r="B135" s="16" t="s">
        <v>126</v>
      </c>
      <c r="C135" s="17">
        <v>39068</v>
      </c>
      <c r="D135" s="18" t="s">
        <v>115</v>
      </c>
      <c r="E135" s="19">
        <v>11</v>
      </c>
      <c r="F135" s="20">
        <v>34.910086692815099</v>
      </c>
      <c r="G135" s="18" t="s">
        <v>116</v>
      </c>
    </row>
    <row r="136" spans="2:7" x14ac:dyDescent="0.25">
      <c r="B136" s="16" t="s">
        <v>126</v>
      </c>
      <c r="C136" s="17">
        <v>38397</v>
      </c>
      <c r="D136" s="18" t="s">
        <v>125</v>
      </c>
      <c r="E136" s="19">
        <v>67</v>
      </c>
      <c r="F136" s="20">
        <v>202.86608183653499</v>
      </c>
      <c r="G136" s="18" t="s">
        <v>122</v>
      </c>
    </row>
    <row r="137" spans="2:7" x14ac:dyDescent="0.25">
      <c r="B137" s="16" t="s">
        <v>124</v>
      </c>
      <c r="C137" s="17">
        <v>38441</v>
      </c>
      <c r="D137" s="18" t="s">
        <v>115</v>
      </c>
      <c r="E137" s="19">
        <v>10</v>
      </c>
      <c r="F137" s="20">
        <v>31.432034758381</v>
      </c>
      <c r="G137" s="18" t="s">
        <v>122</v>
      </c>
    </row>
    <row r="138" spans="2:7" x14ac:dyDescent="0.25">
      <c r="B138" s="16" t="s">
        <v>129</v>
      </c>
      <c r="C138" s="17">
        <v>38287</v>
      </c>
      <c r="D138" s="18" t="s">
        <v>118</v>
      </c>
      <c r="E138" s="19">
        <v>40</v>
      </c>
      <c r="F138" s="20">
        <v>121.947256409814</v>
      </c>
      <c r="G138" s="18" t="s">
        <v>122</v>
      </c>
    </row>
    <row r="139" spans="2:7" x14ac:dyDescent="0.25">
      <c r="B139" s="16" t="s">
        <v>124</v>
      </c>
      <c r="C139" s="17">
        <v>38540</v>
      </c>
      <c r="D139" s="18" t="s">
        <v>128</v>
      </c>
      <c r="E139" s="19">
        <v>77</v>
      </c>
      <c r="F139" s="20">
        <v>233.07983567827699</v>
      </c>
      <c r="G139" s="18" t="s">
        <v>122</v>
      </c>
    </row>
    <row r="140" spans="2:7" x14ac:dyDescent="0.25">
      <c r="B140" s="16" t="s">
        <v>114</v>
      </c>
      <c r="C140" s="17">
        <v>38496</v>
      </c>
      <c r="D140" s="18" t="s">
        <v>121</v>
      </c>
      <c r="E140" s="19">
        <v>50</v>
      </c>
      <c r="F140" s="20">
        <v>152.04318524136301</v>
      </c>
      <c r="G140" s="18" t="s">
        <v>116</v>
      </c>
    </row>
    <row r="141" spans="2:7" x14ac:dyDescent="0.25">
      <c r="B141" s="16" t="s">
        <v>130</v>
      </c>
      <c r="C141" s="17">
        <v>38166</v>
      </c>
      <c r="D141" s="18" t="s">
        <v>125</v>
      </c>
      <c r="E141" s="19">
        <v>80</v>
      </c>
      <c r="F141" s="20">
        <v>242.49550041475999</v>
      </c>
      <c r="G141" s="18" t="s">
        <v>127</v>
      </c>
    </row>
    <row r="142" spans="2:7" x14ac:dyDescent="0.25">
      <c r="B142" s="16" t="s">
        <v>130</v>
      </c>
      <c r="C142" s="17">
        <v>39079</v>
      </c>
      <c r="D142" s="18" t="s">
        <v>125</v>
      </c>
      <c r="E142" s="19">
        <v>83</v>
      </c>
      <c r="F142" s="20">
        <v>250.794606477625</v>
      </c>
      <c r="G142" s="18" t="s">
        <v>116</v>
      </c>
    </row>
    <row r="143" spans="2:7" x14ac:dyDescent="0.25">
      <c r="B143" s="16" t="s">
        <v>114</v>
      </c>
      <c r="C143" s="17">
        <v>38749</v>
      </c>
      <c r="D143" s="18" t="s">
        <v>115</v>
      </c>
      <c r="E143" s="19">
        <v>-4</v>
      </c>
      <c r="F143" s="20">
        <v>-9.4996327629453603</v>
      </c>
      <c r="G143" s="18" t="s">
        <v>122</v>
      </c>
    </row>
    <row r="144" spans="2:7" x14ac:dyDescent="0.25">
      <c r="B144" s="16" t="s">
        <v>124</v>
      </c>
      <c r="C144" s="17">
        <v>38386</v>
      </c>
      <c r="D144" s="18" t="s">
        <v>118</v>
      </c>
      <c r="E144" s="19">
        <v>46</v>
      </c>
      <c r="F144" s="20">
        <v>139.755097065169</v>
      </c>
      <c r="G144" s="18" t="s">
        <v>116</v>
      </c>
    </row>
    <row r="145" spans="2:7" x14ac:dyDescent="0.25">
      <c r="B145" s="16" t="s">
        <v>120</v>
      </c>
      <c r="C145" s="17">
        <v>39013</v>
      </c>
      <c r="D145" s="18" t="s">
        <v>128</v>
      </c>
      <c r="E145" s="19">
        <v>55</v>
      </c>
      <c r="F145" s="20">
        <v>167.19317791229199</v>
      </c>
      <c r="G145" s="18" t="s">
        <v>116</v>
      </c>
    </row>
    <row r="146" spans="2:7" x14ac:dyDescent="0.25">
      <c r="B146" s="16" t="s">
        <v>131</v>
      </c>
      <c r="C146" s="17">
        <v>38254</v>
      </c>
      <c r="D146" s="18" t="s">
        <v>128</v>
      </c>
      <c r="E146" s="19">
        <v>89</v>
      </c>
      <c r="F146" s="20">
        <v>269.40466549843899</v>
      </c>
      <c r="G146" s="18" t="s">
        <v>127</v>
      </c>
    </row>
    <row r="147" spans="2:7" x14ac:dyDescent="0.25">
      <c r="B147" s="16" t="s">
        <v>129</v>
      </c>
      <c r="C147" s="17">
        <v>38540</v>
      </c>
      <c r="D147" s="18" t="s">
        <v>125</v>
      </c>
      <c r="E147" s="19">
        <v>59</v>
      </c>
      <c r="F147" s="20">
        <v>179.11590007622499</v>
      </c>
      <c r="G147" s="18" t="s">
        <v>122</v>
      </c>
    </row>
    <row r="148" spans="2:7" x14ac:dyDescent="0.25">
      <c r="B148" s="16" t="s">
        <v>129</v>
      </c>
      <c r="C148" s="17">
        <v>38419</v>
      </c>
      <c r="D148" s="18" t="s">
        <v>121</v>
      </c>
      <c r="E148" s="19">
        <v>90</v>
      </c>
      <c r="F148" s="20">
        <v>271.75315679180801</v>
      </c>
      <c r="G148" s="18" t="s">
        <v>127</v>
      </c>
    </row>
    <row r="149" spans="2:7" x14ac:dyDescent="0.25">
      <c r="B149" s="16" t="s">
        <v>120</v>
      </c>
      <c r="C149" s="17">
        <v>39024</v>
      </c>
      <c r="D149" s="18" t="s">
        <v>121</v>
      </c>
      <c r="E149" s="19">
        <v>17</v>
      </c>
      <c r="F149" s="20">
        <v>53.665884026524601</v>
      </c>
      <c r="G149" s="18" t="s">
        <v>119</v>
      </c>
    </row>
    <row r="150" spans="2:7" x14ac:dyDescent="0.25">
      <c r="B150" s="16" t="s">
        <v>131</v>
      </c>
      <c r="C150" s="17">
        <v>38419</v>
      </c>
      <c r="D150" s="18" t="s">
        <v>121</v>
      </c>
      <c r="E150" s="19">
        <v>37</v>
      </c>
      <c r="F150" s="20">
        <v>113.649695834976</v>
      </c>
      <c r="G150" s="18" t="s">
        <v>127</v>
      </c>
    </row>
    <row r="151" spans="2:7" x14ac:dyDescent="0.25">
      <c r="B151" s="16" t="s">
        <v>126</v>
      </c>
      <c r="C151" s="17">
        <v>38793</v>
      </c>
      <c r="D151" s="18" t="s">
        <v>118</v>
      </c>
      <c r="E151" s="19">
        <v>-4</v>
      </c>
      <c r="F151" s="20">
        <v>-9.4240327280666705</v>
      </c>
      <c r="G151" s="18" t="s">
        <v>116</v>
      </c>
    </row>
    <row r="152" spans="2:7" x14ac:dyDescent="0.25">
      <c r="B152" s="16" t="s">
        <v>129</v>
      </c>
      <c r="C152" s="17">
        <v>38540</v>
      </c>
      <c r="D152" s="18" t="s">
        <v>115</v>
      </c>
      <c r="E152" s="19">
        <v>-8</v>
      </c>
      <c r="F152" s="20">
        <v>-22.376386657781101</v>
      </c>
      <c r="G152" s="18" t="s">
        <v>122</v>
      </c>
    </row>
    <row r="153" spans="2:7" x14ac:dyDescent="0.25">
      <c r="B153" s="16" t="s">
        <v>123</v>
      </c>
      <c r="C153" s="17">
        <v>38232</v>
      </c>
      <c r="D153" s="18" t="s">
        <v>121</v>
      </c>
      <c r="E153" s="19">
        <v>6</v>
      </c>
      <c r="F153" s="20">
        <v>20.321601878479999</v>
      </c>
      <c r="G153" s="18" t="s">
        <v>119</v>
      </c>
    </row>
    <row r="154" spans="2:7" x14ac:dyDescent="0.25">
      <c r="B154" s="16" t="s">
        <v>131</v>
      </c>
      <c r="C154" s="17">
        <v>38276</v>
      </c>
      <c r="D154" s="18" t="s">
        <v>121</v>
      </c>
      <c r="E154" s="19">
        <v>63</v>
      </c>
      <c r="F154" s="20">
        <v>191.67996095772901</v>
      </c>
      <c r="G154" s="18" t="s">
        <v>122</v>
      </c>
    </row>
    <row r="155" spans="2:7" x14ac:dyDescent="0.25">
      <c r="B155" s="16" t="s">
        <v>130</v>
      </c>
      <c r="C155" s="17">
        <v>38210</v>
      </c>
      <c r="D155" s="18" t="s">
        <v>121</v>
      </c>
      <c r="E155" s="19">
        <v>16</v>
      </c>
      <c r="F155" s="20">
        <v>49.9437262960748</v>
      </c>
      <c r="G155" s="18" t="s">
        <v>116</v>
      </c>
    </row>
    <row r="156" spans="2:7" x14ac:dyDescent="0.25">
      <c r="B156" s="16" t="s">
        <v>114</v>
      </c>
      <c r="C156" s="17">
        <v>38386</v>
      </c>
      <c r="D156" s="18" t="s">
        <v>128</v>
      </c>
      <c r="E156" s="19">
        <v>22</v>
      </c>
      <c r="F156" s="20">
        <v>67.814347194557499</v>
      </c>
      <c r="G156" s="18" t="s">
        <v>116</v>
      </c>
    </row>
    <row r="157" spans="2:7" x14ac:dyDescent="0.25">
      <c r="B157" s="16" t="s">
        <v>129</v>
      </c>
      <c r="C157" s="17">
        <v>38716</v>
      </c>
      <c r="D157" s="18" t="s">
        <v>118</v>
      </c>
      <c r="E157" s="19">
        <v>81</v>
      </c>
      <c r="F157" s="20">
        <v>244.96866878935501</v>
      </c>
      <c r="G157" s="18" t="s">
        <v>122</v>
      </c>
    </row>
    <row r="158" spans="2:7" x14ac:dyDescent="0.25">
      <c r="B158" s="16" t="s">
        <v>129</v>
      </c>
      <c r="C158" s="17">
        <v>38606</v>
      </c>
      <c r="D158" s="18" t="s">
        <v>115</v>
      </c>
      <c r="E158" s="19">
        <v>85</v>
      </c>
      <c r="F158" s="20">
        <v>256.55696414737798</v>
      </c>
      <c r="G158" s="18" t="s">
        <v>116</v>
      </c>
    </row>
    <row r="159" spans="2:7" x14ac:dyDescent="0.25">
      <c r="B159" s="16" t="s">
        <v>130</v>
      </c>
      <c r="C159" s="17">
        <v>38122</v>
      </c>
      <c r="D159" s="18" t="s">
        <v>118</v>
      </c>
      <c r="E159" s="19">
        <v>-3</v>
      </c>
      <c r="F159" s="20">
        <v>-7.0831481894811104</v>
      </c>
      <c r="G159" s="18" t="s">
        <v>119</v>
      </c>
    </row>
    <row r="160" spans="2:7" x14ac:dyDescent="0.25">
      <c r="B160" s="16" t="s">
        <v>129</v>
      </c>
      <c r="C160" s="17">
        <v>38375</v>
      </c>
      <c r="D160" s="18" t="s">
        <v>115</v>
      </c>
      <c r="E160" s="19">
        <v>51</v>
      </c>
      <c r="F160" s="20">
        <v>154.48755641985599</v>
      </c>
      <c r="G160" s="18" t="s">
        <v>116</v>
      </c>
    </row>
    <row r="161" spans="2:7" x14ac:dyDescent="0.25">
      <c r="B161" s="16" t="s">
        <v>131</v>
      </c>
      <c r="C161" s="17">
        <v>38353</v>
      </c>
      <c r="D161" s="18" t="s">
        <v>115</v>
      </c>
      <c r="E161" s="19">
        <v>72</v>
      </c>
      <c r="F161" s="20">
        <v>217.424372582057</v>
      </c>
      <c r="G161" s="18" t="s">
        <v>116</v>
      </c>
    </row>
    <row r="162" spans="2:7" x14ac:dyDescent="0.25">
      <c r="B162" s="16" t="s">
        <v>126</v>
      </c>
      <c r="C162" s="17">
        <v>38034</v>
      </c>
      <c r="D162" s="18" t="s">
        <v>115</v>
      </c>
      <c r="E162" s="19">
        <v>46</v>
      </c>
      <c r="F162" s="20">
        <v>139.929995946888</v>
      </c>
      <c r="G162" s="18" t="s">
        <v>119</v>
      </c>
    </row>
    <row r="163" spans="2:7" x14ac:dyDescent="0.25">
      <c r="B163" s="16" t="s">
        <v>117</v>
      </c>
      <c r="C163" s="17">
        <v>38408</v>
      </c>
      <c r="D163" s="18" t="s">
        <v>128</v>
      </c>
      <c r="E163" s="19">
        <v>-10</v>
      </c>
      <c r="F163" s="20">
        <v>-27.996195351956999</v>
      </c>
      <c r="G163" s="18" t="s">
        <v>116</v>
      </c>
    </row>
    <row r="164" spans="2:7" x14ac:dyDescent="0.25">
      <c r="B164" s="16" t="s">
        <v>131</v>
      </c>
      <c r="C164" s="17">
        <v>38573</v>
      </c>
      <c r="D164" s="18" t="s">
        <v>118</v>
      </c>
      <c r="E164" s="19">
        <v>-5</v>
      </c>
      <c r="F164" s="20">
        <v>-12.1972385339682</v>
      </c>
      <c r="G164" s="18" t="s">
        <v>116</v>
      </c>
    </row>
    <row r="165" spans="2:7" x14ac:dyDescent="0.25">
      <c r="B165" s="16" t="s">
        <v>117</v>
      </c>
      <c r="C165" s="17">
        <v>39002</v>
      </c>
      <c r="D165" s="18" t="s">
        <v>125</v>
      </c>
      <c r="E165" s="19">
        <v>16</v>
      </c>
      <c r="F165" s="20">
        <v>49.917622272183799</v>
      </c>
      <c r="G165" s="18" t="s">
        <v>127</v>
      </c>
    </row>
    <row r="166" spans="2:7" x14ac:dyDescent="0.25">
      <c r="B166" s="16" t="s">
        <v>117</v>
      </c>
      <c r="C166" s="17">
        <v>38705</v>
      </c>
      <c r="D166" s="18" t="s">
        <v>118</v>
      </c>
      <c r="E166" s="19">
        <v>25</v>
      </c>
      <c r="F166" s="20">
        <v>76.986898914774699</v>
      </c>
      <c r="G166" s="18" t="s">
        <v>127</v>
      </c>
    </row>
    <row r="167" spans="2:7" x14ac:dyDescent="0.25">
      <c r="B167" s="16" t="s">
        <v>129</v>
      </c>
      <c r="C167" s="17">
        <v>38441</v>
      </c>
      <c r="D167" s="18" t="s">
        <v>125</v>
      </c>
      <c r="E167" s="19">
        <v>49</v>
      </c>
      <c r="F167" s="20">
        <v>148.90711866414799</v>
      </c>
      <c r="G167" s="18" t="s">
        <v>119</v>
      </c>
    </row>
    <row r="168" spans="2:7" x14ac:dyDescent="0.25">
      <c r="B168" s="16" t="s">
        <v>114</v>
      </c>
      <c r="C168" s="17">
        <v>38067</v>
      </c>
      <c r="D168" s="18" t="s">
        <v>115</v>
      </c>
      <c r="E168" s="19">
        <v>21</v>
      </c>
      <c r="F168" s="20">
        <v>64.326659101878704</v>
      </c>
      <c r="G168" s="18" t="s">
        <v>122</v>
      </c>
    </row>
    <row r="169" spans="2:7" x14ac:dyDescent="0.25">
      <c r="B169" s="16" t="s">
        <v>126</v>
      </c>
      <c r="C169" s="17">
        <v>38859</v>
      </c>
      <c r="D169" s="18" t="s">
        <v>115</v>
      </c>
      <c r="E169" s="19">
        <v>29</v>
      </c>
      <c r="F169" s="20">
        <v>88.984161458299795</v>
      </c>
      <c r="G169" s="18" t="s">
        <v>116</v>
      </c>
    </row>
    <row r="170" spans="2:7" x14ac:dyDescent="0.25">
      <c r="B170" s="16" t="s">
        <v>120</v>
      </c>
      <c r="C170" s="17">
        <v>38034</v>
      </c>
      <c r="D170" s="18" t="s">
        <v>115</v>
      </c>
      <c r="E170" s="19">
        <v>63</v>
      </c>
      <c r="F170" s="20">
        <v>191.11407977738</v>
      </c>
      <c r="G170" s="18" t="s">
        <v>127</v>
      </c>
    </row>
    <row r="171" spans="2:7" x14ac:dyDescent="0.25">
      <c r="B171" s="16" t="s">
        <v>130</v>
      </c>
      <c r="C171" s="17">
        <v>38881</v>
      </c>
      <c r="D171" s="18" t="s">
        <v>115</v>
      </c>
      <c r="E171" s="19">
        <v>21</v>
      </c>
      <c r="F171" s="20">
        <v>64.602960723055503</v>
      </c>
      <c r="G171" s="18" t="s">
        <v>116</v>
      </c>
    </row>
    <row r="172" spans="2:7" x14ac:dyDescent="0.25">
      <c r="B172" s="16" t="s">
        <v>114</v>
      </c>
      <c r="C172" s="17">
        <v>38639</v>
      </c>
      <c r="D172" s="18" t="s">
        <v>118</v>
      </c>
      <c r="E172" s="19">
        <v>93</v>
      </c>
      <c r="F172" s="20">
        <v>280.17276926587903</v>
      </c>
      <c r="G172" s="18" t="s">
        <v>122</v>
      </c>
    </row>
    <row r="173" spans="2:7" x14ac:dyDescent="0.25">
      <c r="B173" s="16" t="s">
        <v>124</v>
      </c>
      <c r="C173" s="17">
        <v>38045</v>
      </c>
      <c r="D173" s="18" t="s">
        <v>118</v>
      </c>
      <c r="E173" s="19">
        <v>55</v>
      </c>
      <c r="F173" s="20">
        <v>167.55415680156599</v>
      </c>
      <c r="G173" s="18" t="s">
        <v>116</v>
      </c>
    </row>
    <row r="174" spans="2:7" x14ac:dyDescent="0.25">
      <c r="B174" s="16" t="s">
        <v>129</v>
      </c>
      <c r="C174" s="17">
        <v>38914</v>
      </c>
      <c r="D174" s="18" t="s">
        <v>118</v>
      </c>
      <c r="E174" s="19">
        <v>14</v>
      </c>
      <c r="F174" s="20">
        <v>43.8971969924592</v>
      </c>
      <c r="G174" s="18" t="s">
        <v>116</v>
      </c>
    </row>
    <row r="175" spans="2:7" x14ac:dyDescent="0.25">
      <c r="B175" s="16" t="s">
        <v>130</v>
      </c>
      <c r="C175" s="17">
        <v>38056</v>
      </c>
      <c r="D175" s="18" t="s">
        <v>121</v>
      </c>
      <c r="E175" s="19">
        <v>91</v>
      </c>
      <c r="F175" s="20">
        <v>275.24479602730997</v>
      </c>
      <c r="G175" s="18" t="s">
        <v>116</v>
      </c>
    </row>
    <row r="176" spans="2:7" x14ac:dyDescent="0.25">
      <c r="B176" s="16" t="s">
        <v>129</v>
      </c>
      <c r="C176" s="17">
        <v>38100</v>
      </c>
      <c r="D176" s="18" t="s">
        <v>125</v>
      </c>
      <c r="E176" s="19">
        <v>80</v>
      </c>
      <c r="F176" s="20">
        <v>242.448596009819</v>
      </c>
      <c r="G176" s="18" t="s">
        <v>116</v>
      </c>
    </row>
    <row r="177" spans="2:7" x14ac:dyDescent="0.25">
      <c r="B177" s="16" t="s">
        <v>114</v>
      </c>
      <c r="C177" s="17">
        <v>38683</v>
      </c>
      <c r="D177" s="18" t="s">
        <v>125</v>
      </c>
      <c r="E177" s="19">
        <v>70</v>
      </c>
      <c r="F177" s="20">
        <v>211.755231476809</v>
      </c>
      <c r="G177" s="18" t="s">
        <v>116</v>
      </c>
    </row>
    <row r="178" spans="2:7" x14ac:dyDescent="0.25">
      <c r="B178" s="16" t="s">
        <v>131</v>
      </c>
      <c r="C178" s="17">
        <v>38188</v>
      </c>
      <c r="D178" s="18" t="s">
        <v>128</v>
      </c>
      <c r="E178" s="19">
        <v>54</v>
      </c>
      <c r="F178" s="20">
        <v>164.30496670412199</v>
      </c>
      <c r="G178" s="18" t="s">
        <v>122</v>
      </c>
    </row>
    <row r="179" spans="2:7" x14ac:dyDescent="0.25">
      <c r="B179" s="16" t="s">
        <v>120</v>
      </c>
      <c r="C179" s="17">
        <v>38705</v>
      </c>
      <c r="D179" s="18" t="s">
        <v>128</v>
      </c>
      <c r="E179" s="19">
        <v>19</v>
      </c>
      <c r="F179" s="20">
        <v>58.362898336492798</v>
      </c>
      <c r="G179" s="18" t="s">
        <v>127</v>
      </c>
    </row>
    <row r="180" spans="2:7" x14ac:dyDescent="0.25">
      <c r="B180" s="16" t="s">
        <v>117</v>
      </c>
      <c r="C180" s="17">
        <v>38617</v>
      </c>
      <c r="D180" s="18" t="s">
        <v>118</v>
      </c>
      <c r="E180" s="19">
        <v>38</v>
      </c>
      <c r="F180" s="20">
        <v>115.82878872793999</v>
      </c>
      <c r="G180" s="18" t="s">
        <v>116</v>
      </c>
    </row>
    <row r="181" spans="2:7" x14ac:dyDescent="0.25">
      <c r="B181" s="16" t="s">
        <v>124</v>
      </c>
      <c r="C181" s="17">
        <v>38133</v>
      </c>
      <c r="D181" s="18" t="s">
        <v>121</v>
      </c>
      <c r="E181" s="19">
        <v>60</v>
      </c>
      <c r="F181" s="20">
        <v>182.02229380076199</v>
      </c>
      <c r="G181" s="18" t="s">
        <v>127</v>
      </c>
    </row>
    <row r="182" spans="2:7" x14ac:dyDescent="0.25">
      <c r="B182" s="16" t="s">
        <v>117</v>
      </c>
      <c r="C182" s="17">
        <v>38639</v>
      </c>
      <c r="D182" s="18" t="s">
        <v>121</v>
      </c>
      <c r="E182" s="19">
        <v>51</v>
      </c>
      <c r="F182" s="20">
        <v>155.73788458275899</v>
      </c>
      <c r="G182" s="18" t="s">
        <v>119</v>
      </c>
    </row>
    <row r="183" spans="2:7" x14ac:dyDescent="0.25">
      <c r="B183" s="16" t="s">
        <v>120</v>
      </c>
      <c r="C183" s="17">
        <v>38111</v>
      </c>
      <c r="D183" s="18" t="s">
        <v>115</v>
      </c>
      <c r="E183" s="19">
        <v>78</v>
      </c>
      <c r="F183" s="20">
        <v>236.14223463826701</v>
      </c>
      <c r="G183" s="18" t="s">
        <v>119</v>
      </c>
    </row>
    <row r="184" spans="2:7" x14ac:dyDescent="0.25">
      <c r="B184" s="16" t="s">
        <v>117</v>
      </c>
      <c r="C184" s="17">
        <v>38320</v>
      </c>
      <c r="D184" s="18" t="s">
        <v>118</v>
      </c>
      <c r="E184" s="19">
        <v>17</v>
      </c>
      <c r="F184" s="20">
        <v>52.4692182105995</v>
      </c>
      <c r="G184" s="18" t="s">
        <v>122</v>
      </c>
    </row>
    <row r="185" spans="2:7" x14ac:dyDescent="0.25">
      <c r="B185" s="16" t="s">
        <v>130</v>
      </c>
      <c r="C185" s="17">
        <v>38221</v>
      </c>
      <c r="D185" s="18" t="s">
        <v>125</v>
      </c>
      <c r="E185" s="19">
        <v>13</v>
      </c>
      <c r="F185" s="20">
        <v>40.808192712139302</v>
      </c>
      <c r="G185" s="18" t="s">
        <v>119</v>
      </c>
    </row>
    <row r="186" spans="2:7" x14ac:dyDescent="0.25">
      <c r="B186" s="16" t="s">
        <v>129</v>
      </c>
      <c r="C186" s="17">
        <v>38540</v>
      </c>
      <c r="D186" s="18" t="s">
        <v>128</v>
      </c>
      <c r="E186" s="19">
        <v>2</v>
      </c>
      <c r="F186" s="20">
        <v>8.0360535540736908</v>
      </c>
      <c r="G186" s="18" t="s">
        <v>116</v>
      </c>
    </row>
    <row r="187" spans="2:7" x14ac:dyDescent="0.25">
      <c r="B187" s="16" t="s">
        <v>114</v>
      </c>
      <c r="C187" s="17">
        <v>39046</v>
      </c>
      <c r="D187" s="18" t="s">
        <v>128</v>
      </c>
      <c r="E187" s="19">
        <v>74</v>
      </c>
      <c r="F187" s="20">
        <v>223.877832597431</v>
      </c>
      <c r="G187" s="18" t="s">
        <v>127</v>
      </c>
    </row>
    <row r="188" spans="2:7" x14ac:dyDescent="0.25">
      <c r="B188" s="16" t="s">
        <v>124</v>
      </c>
      <c r="C188" s="17">
        <v>38793</v>
      </c>
      <c r="D188" s="18" t="s">
        <v>118</v>
      </c>
      <c r="E188" s="19">
        <v>57</v>
      </c>
      <c r="F188" s="20">
        <v>172.924214270812</v>
      </c>
      <c r="G188" s="18" t="s">
        <v>116</v>
      </c>
    </row>
    <row r="189" spans="2:7" x14ac:dyDescent="0.25">
      <c r="B189" s="16" t="s">
        <v>130</v>
      </c>
      <c r="C189" s="17">
        <v>38111</v>
      </c>
      <c r="D189" s="18" t="s">
        <v>128</v>
      </c>
      <c r="E189" s="19">
        <v>79</v>
      </c>
      <c r="F189" s="20">
        <v>239.34428625432901</v>
      </c>
      <c r="G189" s="18" t="s">
        <v>122</v>
      </c>
    </row>
    <row r="190" spans="2:7" x14ac:dyDescent="0.25">
      <c r="B190" s="16" t="s">
        <v>124</v>
      </c>
      <c r="C190" s="17">
        <v>38518</v>
      </c>
      <c r="D190" s="18" t="s">
        <v>118</v>
      </c>
      <c r="E190" s="19">
        <v>82</v>
      </c>
      <c r="F190" s="20">
        <v>247.461774480169</v>
      </c>
      <c r="G190" s="18" t="s">
        <v>122</v>
      </c>
    </row>
    <row r="191" spans="2:7" x14ac:dyDescent="0.25">
      <c r="B191" s="16" t="s">
        <v>131</v>
      </c>
      <c r="C191" s="17">
        <v>38991</v>
      </c>
      <c r="D191" s="18" t="s">
        <v>115</v>
      </c>
      <c r="E191" s="19">
        <v>28</v>
      </c>
      <c r="F191" s="20">
        <v>85.957225474601501</v>
      </c>
      <c r="G191" s="18" t="s">
        <v>116</v>
      </c>
    </row>
    <row r="192" spans="2:7" x14ac:dyDescent="0.25">
      <c r="B192" s="16" t="s">
        <v>130</v>
      </c>
      <c r="C192" s="17">
        <v>38023</v>
      </c>
      <c r="D192" s="18" t="s">
        <v>128</v>
      </c>
      <c r="E192" s="19">
        <v>63</v>
      </c>
      <c r="F192" s="20">
        <v>191.03029350380399</v>
      </c>
      <c r="G192" s="18" t="s">
        <v>119</v>
      </c>
    </row>
    <row r="193" spans="2:7" x14ac:dyDescent="0.25">
      <c r="B193" s="16" t="s">
        <v>126</v>
      </c>
      <c r="C193" s="17">
        <v>38628</v>
      </c>
      <c r="D193" s="18" t="s">
        <v>118</v>
      </c>
      <c r="E193" s="19">
        <v>72</v>
      </c>
      <c r="F193" s="20">
        <v>217.59287860664901</v>
      </c>
      <c r="G193" s="18" t="s">
        <v>122</v>
      </c>
    </row>
    <row r="194" spans="2:7" x14ac:dyDescent="0.25">
      <c r="B194" s="16" t="s">
        <v>126</v>
      </c>
      <c r="C194" s="17">
        <v>38727</v>
      </c>
      <c r="D194" s="18" t="s">
        <v>121</v>
      </c>
      <c r="E194" s="19">
        <v>68</v>
      </c>
      <c r="F194" s="20">
        <v>205.93270340856299</v>
      </c>
      <c r="G194" s="18" t="s">
        <v>119</v>
      </c>
    </row>
    <row r="195" spans="2:7" x14ac:dyDescent="0.25">
      <c r="B195" s="16" t="s">
        <v>129</v>
      </c>
      <c r="C195" s="17">
        <v>38738</v>
      </c>
      <c r="D195" s="18" t="s">
        <v>125</v>
      </c>
      <c r="E195" s="19">
        <v>8</v>
      </c>
      <c r="F195" s="20">
        <v>26.138739127477201</v>
      </c>
      <c r="G195" s="18" t="s">
        <v>122</v>
      </c>
    </row>
    <row r="196" spans="2:7" x14ac:dyDescent="0.25">
      <c r="B196" s="16" t="s">
        <v>117</v>
      </c>
      <c r="C196" s="17">
        <v>38331</v>
      </c>
      <c r="D196" s="18" t="s">
        <v>121</v>
      </c>
      <c r="E196" s="19">
        <v>62</v>
      </c>
      <c r="F196" s="20">
        <v>188.516342307299</v>
      </c>
      <c r="G196" s="18" t="s">
        <v>119</v>
      </c>
    </row>
    <row r="197" spans="2:7" x14ac:dyDescent="0.25">
      <c r="B197" s="16" t="s">
        <v>130</v>
      </c>
      <c r="C197" s="17">
        <v>38430</v>
      </c>
      <c r="D197" s="18" t="s">
        <v>125</v>
      </c>
      <c r="E197" s="19">
        <v>5</v>
      </c>
      <c r="F197" s="20">
        <v>16.348427234046898</v>
      </c>
      <c r="G197" s="18" t="s">
        <v>127</v>
      </c>
    </row>
    <row r="198" spans="2:7" x14ac:dyDescent="0.25">
      <c r="B198" s="16" t="s">
        <v>124</v>
      </c>
      <c r="C198" s="17">
        <v>38023</v>
      </c>
      <c r="D198" s="18" t="s">
        <v>128</v>
      </c>
      <c r="E198" s="19">
        <v>-5</v>
      </c>
      <c r="F198" s="20">
        <v>-12.8980610888415</v>
      </c>
      <c r="G198" s="18" t="s">
        <v>127</v>
      </c>
    </row>
    <row r="199" spans="2:7" x14ac:dyDescent="0.25">
      <c r="B199" s="16" t="s">
        <v>124</v>
      </c>
      <c r="C199" s="17">
        <v>38859</v>
      </c>
      <c r="D199" s="18" t="s">
        <v>128</v>
      </c>
      <c r="E199" s="19">
        <v>-4</v>
      </c>
      <c r="F199" s="20">
        <v>-9.9982132533860995</v>
      </c>
      <c r="G199" s="18" t="s">
        <v>122</v>
      </c>
    </row>
    <row r="200" spans="2:7" x14ac:dyDescent="0.25">
      <c r="B200" s="16" t="s">
        <v>126</v>
      </c>
      <c r="C200" s="17">
        <v>39046</v>
      </c>
      <c r="D200" s="18" t="s">
        <v>128</v>
      </c>
      <c r="E200" s="19">
        <v>81</v>
      </c>
      <c r="F200" s="20">
        <v>244.68104192003901</v>
      </c>
      <c r="G200" s="18" t="s">
        <v>122</v>
      </c>
    </row>
    <row r="201" spans="2:7" x14ac:dyDescent="0.25">
      <c r="B201" s="16" t="s">
        <v>126</v>
      </c>
      <c r="C201" s="17">
        <v>38793</v>
      </c>
      <c r="D201" s="18" t="s">
        <v>125</v>
      </c>
      <c r="E201" s="19">
        <v>21</v>
      </c>
      <c r="F201" s="20">
        <v>64.744003374094902</v>
      </c>
      <c r="G201" s="18" t="s">
        <v>116</v>
      </c>
    </row>
    <row r="202" spans="2:7" x14ac:dyDescent="0.25">
      <c r="B202" s="16" t="s">
        <v>131</v>
      </c>
      <c r="C202" s="17">
        <v>38529</v>
      </c>
      <c r="D202" s="18" t="s">
        <v>125</v>
      </c>
      <c r="E202" s="19">
        <v>21</v>
      </c>
      <c r="F202" s="20">
        <v>64.8631923191179</v>
      </c>
      <c r="G202" s="18" t="s">
        <v>127</v>
      </c>
    </row>
    <row r="203" spans="2:7" x14ac:dyDescent="0.25">
      <c r="B203" s="16" t="s">
        <v>117</v>
      </c>
      <c r="C203" s="17">
        <v>38716</v>
      </c>
      <c r="D203" s="18" t="s">
        <v>118</v>
      </c>
      <c r="E203" s="19">
        <v>-3</v>
      </c>
      <c r="F203" s="20">
        <v>-7.1540858971049301</v>
      </c>
      <c r="G203" s="18" t="s">
        <v>116</v>
      </c>
    </row>
    <row r="204" spans="2:7" x14ac:dyDescent="0.25">
      <c r="B204" s="16" t="s">
        <v>131</v>
      </c>
      <c r="C204" s="17">
        <v>39079</v>
      </c>
      <c r="D204" s="18" t="s">
        <v>115</v>
      </c>
      <c r="E204" s="19">
        <v>57</v>
      </c>
      <c r="F204" s="20">
        <v>173.644451147909</v>
      </c>
      <c r="G204" s="18" t="s">
        <v>122</v>
      </c>
    </row>
    <row r="205" spans="2:7" x14ac:dyDescent="0.25">
      <c r="B205" s="16" t="s">
        <v>131</v>
      </c>
      <c r="C205" s="17">
        <v>38947</v>
      </c>
      <c r="D205" s="18" t="s">
        <v>115</v>
      </c>
      <c r="E205" s="19">
        <v>86</v>
      </c>
      <c r="F205" s="20">
        <v>259.30970727563499</v>
      </c>
      <c r="G205" s="18" t="s">
        <v>122</v>
      </c>
    </row>
    <row r="206" spans="2:7" x14ac:dyDescent="0.25">
      <c r="B206" s="16" t="s">
        <v>130</v>
      </c>
      <c r="C206" s="17">
        <v>38826</v>
      </c>
      <c r="D206" s="18" t="s">
        <v>118</v>
      </c>
      <c r="E206" s="19">
        <v>14</v>
      </c>
      <c r="F206" s="20">
        <v>44.139016120906703</v>
      </c>
      <c r="G206" s="18" t="s">
        <v>122</v>
      </c>
    </row>
    <row r="207" spans="2:7" x14ac:dyDescent="0.25">
      <c r="B207" s="16" t="s">
        <v>117</v>
      </c>
      <c r="C207" s="17">
        <v>39057</v>
      </c>
      <c r="D207" s="18" t="s">
        <v>121</v>
      </c>
      <c r="E207" s="19">
        <v>20</v>
      </c>
      <c r="F207" s="20">
        <v>61.955881135465603</v>
      </c>
      <c r="G207" s="18" t="s">
        <v>119</v>
      </c>
    </row>
    <row r="208" spans="2:7" x14ac:dyDescent="0.25">
      <c r="B208" s="16" t="s">
        <v>124</v>
      </c>
      <c r="C208" s="17">
        <v>38023</v>
      </c>
      <c r="D208" s="18" t="s">
        <v>128</v>
      </c>
      <c r="E208" s="19">
        <v>60</v>
      </c>
      <c r="F208" s="20">
        <v>181.93942640636899</v>
      </c>
      <c r="G208" s="18" t="s">
        <v>127</v>
      </c>
    </row>
    <row r="209" spans="2:7" x14ac:dyDescent="0.25">
      <c r="B209" s="16" t="s">
        <v>130</v>
      </c>
      <c r="C209" s="17">
        <v>38903</v>
      </c>
      <c r="D209" s="18" t="s">
        <v>125</v>
      </c>
      <c r="E209" s="19">
        <v>45</v>
      </c>
      <c r="F209" s="20">
        <v>137.15507832075099</v>
      </c>
      <c r="G209" s="18" t="s">
        <v>122</v>
      </c>
    </row>
    <row r="210" spans="2:7" x14ac:dyDescent="0.25">
      <c r="B210" s="16" t="s">
        <v>130</v>
      </c>
      <c r="C210" s="17">
        <v>38078</v>
      </c>
      <c r="D210" s="18" t="s">
        <v>125</v>
      </c>
      <c r="E210" s="19">
        <v>7</v>
      </c>
      <c r="F210" s="20">
        <v>22.9975998233535</v>
      </c>
      <c r="G210" s="18" t="s">
        <v>119</v>
      </c>
    </row>
    <row r="211" spans="2:7" x14ac:dyDescent="0.25">
      <c r="B211" s="16" t="s">
        <v>114</v>
      </c>
      <c r="C211" s="17">
        <v>38782</v>
      </c>
      <c r="D211" s="18" t="s">
        <v>115</v>
      </c>
      <c r="E211" s="19">
        <v>-6</v>
      </c>
      <c r="F211" s="20">
        <v>-16.334472666280799</v>
      </c>
      <c r="G211" s="18" t="s">
        <v>119</v>
      </c>
    </row>
    <row r="212" spans="2:7" x14ac:dyDescent="0.25">
      <c r="B212" s="16" t="s">
        <v>130</v>
      </c>
      <c r="C212" s="17">
        <v>38837</v>
      </c>
      <c r="D212" s="18" t="s">
        <v>115</v>
      </c>
      <c r="E212" s="19">
        <v>35</v>
      </c>
      <c r="F212" s="20">
        <v>106.89982221762099</v>
      </c>
      <c r="G212" s="18" t="s">
        <v>116</v>
      </c>
    </row>
    <row r="213" spans="2:7" x14ac:dyDescent="0.25">
      <c r="B213" s="16" t="s">
        <v>124</v>
      </c>
      <c r="C213" s="17">
        <v>38848</v>
      </c>
      <c r="D213" s="18" t="s">
        <v>118</v>
      </c>
      <c r="E213" s="19">
        <v>31</v>
      </c>
      <c r="F213" s="20">
        <v>95.132000960664001</v>
      </c>
      <c r="G213" s="18" t="s">
        <v>127</v>
      </c>
    </row>
    <row r="214" spans="2:7" x14ac:dyDescent="0.25">
      <c r="B214" s="16" t="s">
        <v>130</v>
      </c>
      <c r="C214" s="17">
        <v>38672</v>
      </c>
      <c r="D214" s="18" t="s">
        <v>115</v>
      </c>
      <c r="E214" s="19">
        <v>19</v>
      </c>
      <c r="F214" s="20">
        <v>59.075740928551397</v>
      </c>
      <c r="G214" s="18" t="s">
        <v>122</v>
      </c>
    </row>
    <row r="215" spans="2:7" x14ac:dyDescent="0.25">
      <c r="B215" s="16" t="s">
        <v>123</v>
      </c>
      <c r="C215" s="17">
        <v>38760</v>
      </c>
      <c r="D215" s="18" t="s">
        <v>125</v>
      </c>
      <c r="E215" s="19">
        <v>35</v>
      </c>
      <c r="F215" s="20">
        <v>106.64339916643</v>
      </c>
      <c r="G215" s="18" t="s">
        <v>122</v>
      </c>
    </row>
    <row r="216" spans="2:7" x14ac:dyDescent="0.25">
      <c r="B216" s="16" t="s">
        <v>114</v>
      </c>
      <c r="C216" s="17">
        <v>38353</v>
      </c>
      <c r="D216" s="18" t="s">
        <v>121</v>
      </c>
      <c r="E216" s="19">
        <v>51</v>
      </c>
      <c r="F216" s="20">
        <v>154.597715829349</v>
      </c>
      <c r="G216" s="18" t="s">
        <v>127</v>
      </c>
    </row>
    <row r="217" spans="2:7" x14ac:dyDescent="0.25">
      <c r="B217" s="16" t="s">
        <v>117</v>
      </c>
      <c r="C217" s="17">
        <v>38771</v>
      </c>
      <c r="D217" s="18" t="s">
        <v>128</v>
      </c>
      <c r="E217" s="19">
        <v>1</v>
      </c>
      <c r="F217" s="20">
        <v>5.3867139626813003</v>
      </c>
      <c r="G217" s="18" t="s">
        <v>127</v>
      </c>
    </row>
    <row r="218" spans="2:7" x14ac:dyDescent="0.25">
      <c r="B218" s="16" t="s">
        <v>131</v>
      </c>
      <c r="C218" s="17">
        <v>38254</v>
      </c>
      <c r="D218" s="18" t="s">
        <v>118</v>
      </c>
      <c r="E218" s="19">
        <v>67</v>
      </c>
      <c r="F218" s="20">
        <v>203.35912709646601</v>
      </c>
      <c r="G218" s="18" t="s">
        <v>119</v>
      </c>
    </row>
    <row r="219" spans="2:7" x14ac:dyDescent="0.25">
      <c r="B219" s="16" t="s">
        <v>131</v>
      </c>
      <c r="C219" s="17">
        <v>38441</v>
      </c>
      <c r="D219" s="18" t="s">
        <v>128</v>
      </c>
      <c r="E219" s="19">
        <v>23</v>
      </c>
      <c r="F219" s="20">
        <v>71.412597536524601</v>
      </c>
      <c r="G219" s="18" t="s">
        <v>119</v>
      </c>
    </row>
    <row r="220" spans="2:7" x14ac:dyDescent="0.25">
      <c r="B220" s="16" t="s">
        <v>124</v>
      </c>
      <c r="C220" s="17">
        <v>38386</v>
      </c>
      <c r="D220" s="18" t="s">
        <v>118</v>
      </c>
      <c r="E220" s="19">
        <v>41</v>
      </c>
      <c r="F220" s="20">
        <v>125.234754415618</v>
      </c>
      <c r="G220" s="18" t="s">
        <v>127</v>
      </c>
    </row>
    <row r="221" spans="2:7" x14ac:dyDescent="0.25">
      <c r="B221" s="16" t="s">
        <v>120</v>
      </c>
      <c r="C221" s="17">
        <v>38001</v>
      </c>
      <c r="D221" s="18" t="s">
        <v>128</v>
      </c>
      <c r="E221" s="19">
        <v>27</v>
      </c>
      <c r="F221" s="20">
        <v>83.195110350521603</v>
      </c>
      <c r="G221" s="18" t="s">
        <v>122</v>
      </c>
    </row>
    <row r="222" spans="2:7" x14ac:dyDescent="0.25">
      <c r="B222" s="16" t="s">
        <v>126</v>
      </c>
      <c r="C222" s="17">
        <v>38980</v>
      </c>
      <c r="D222" s="18" t="s">
        <v>118</v>
      </c>
      <c r="E222" s="19">
        <v>56</v>
      </c>
      <c r="F222" s="20">
        <v>170.17512557022701</v>
      </c>
      <c r="G222" s="18" t="s">
        <v>119</v>
      </c>
    </row>
    <row r="223" spans="2:7" x14ac:dyDescent="0.25">
      <c r="B223" s="16" t="s">
        <v>120</v>
      </c>
      <c r="C223" s="17">
        <v>38188</v>
      </c>
      <c r="D223" s="18" t="s">
        <v>128</v>
      </c>
      <c r="E223" s="19">
        <v>67</v>
      </c>
      <c r="F223" s="20">
        <v>203.35311949602701</v>
      </c>
      <c r="G223" s="18" t="s">
        <v>122</v>
      </c>
    </row>
    <row r="224" spans="2:7" x14ac:dyDescent="0.25">
      <c r="B224" s="16" t="s">
        <v>114</v>
      </c>
      <c r="C224" s="17">
        <v>38243</v>
      </c>
      <c r="D224" s="18" t="s">
        <v>118</v>
      </c>
      <c r="E224" s="19">
        <v>94</v>
      </c>
      <c r="F224" s="20">
        <v>283.74141758000098</v>
      </c>
      <c r="G224" s="18" t="s">
        <v>122</v>
      </c>
    </row>
    <row r="225" spans="2:7" x14ac:dyDescent="0.25">
      <c r="B225" s="16" t="s">
        <v>126</v>
      </c>
      <c r="C225" s="17">
        <v>38265</v>
      </c>
      <c r="D225" s="18" t="s">
        <v>125</v>
      </c>
      <c r="E225" s="19">
        <v>52</v>
      </c>
      <c r="F225" s="20">
        <v>158.29733196948499</v>
      </c>
      <c r="G225" s="18" t="s">
        <v>122</v>
      </c>
    </row>
    <row r="226" spans="2:7" x14ac:dyDescent="0.25">
      <c r="B226" s="16" t="s">
        <v>123</v>
      </c>
      <c r="C226" s="17">
        <v>38023</v>
      </c>
      <c r="D226" s="18" t="s">
        <v>121</v>
      </c>
      <c r="E226" s="19">
        <v>24</v>
      </c>
      <c r="F226" s="20">
        <v>74.243899422562194</v>
      </c>
      <c r="G226" s="18" t="s">
        <v>122</v>
      </c>
    </row>
    <row r="227" spans="2:7" x14ac:dyDescent="0.25">
      <c r="B227" s="16" t="s">
        <v>130</v>
      </c>
      <c r="C227" s="17">
        <v>38144</v>
      </c>
      <c r="D227" s="18" t="s">
        <v>115</v>
      </c>
      <c r="E227" s="19">
        <v>-1</v>
      </c>
      <c r="F227" s="20">
        <v>-0.91770776800017406</v>
      </c>
      <c r="G227" s="18" t="s">
        <v>116</v>
      </c>
    </row>
    <row r="228" spans="2:7" x14ac:dyDescent="0.25">
      <c r="B228" s="16" t="s">
        <v>117</v>
      </c>
      <c r="C228" s="17">
        <v>38738</v>
      </c>
      <c r="D228" s="18" t="s">
        <v>125</v>
      </c>
      <c r="E228" s="19">
        <v>37</v>
      </c>
      <c r="F228" s="20">
        <v>112.52158206006099</v>
      </c>
      <c r="G228" s="18" t="s">
        <v>116</v>
      </c>
    </row>
    <row r="229" spans="2:7" x14ac:dyDescent="0.25">
      <c r="B229" s="16" t="s">
        <v>114</v>
      </c>
      <c r="C229" s="17">
        <v>38771</v>
      </c>
      <c r="D229" s="18" t="s">
        <v>118</v>
      </c>
      <c r="E229" s="19">
        <v>63</v>
      </c>
      <c r="F229" s="20">
        <v>191.45423930489801</v>
      </c>
      <c r="G229" s="18" t="s">
        <v>116</v>
      </c>
    </row>
    <row r="230" spans="2:7" x14ac:dyDescent="0.25">
      <c r="B230" s="16" t="s">
        <v>131</v>
      </c>
      <c r="C230" s="17">
        <v>38089</v>
      </c>
      <c r="D230" s="18" t="s">
        <v>115</v>
      </c>
      <c r="E230" s="19">
        <v>13</v>
      </c>
      <c r="F230" s="20">
        <v>41.010346846521699</v>
      </c>
      <c r="G230" s="18" t="s">
        <v>122</v>
      </c>
    </row>
    <row r="231" spans="2:7" x14ac:dyDescent="0.25">
      <c r="B231" s="16" t="s">
        <v>117</v>
      </c>
      <c r="C231" s="17">
        <v>39046</v>
      </c>
      <c r="D231" s="18" t="s">
        <v>115</v>
      </c>
      <c r="E231" s="19">
        <v>7</v>
      </c>
      <c r="F231" s="20">
        <v>22.334877359058801</v>
      </c>
      <c r="G231" s="18" t="s">
        <v>122</v>
      </c>
    </row>
    <row r="232" spans="2:7" x14ac:dyDescent="0.25">
      <c r="B232" s="16" t="s">
        <v>123</v>
      </c>
      <c r="C232" s="17">
        <v>38067</v>
      </c>
      <c r="D232" s="18" t="s">
        <v>115</v>
      </c>
      <c r="E232" s="19">
        <v>64</v>
      </c>
      <c r="F232" s="20">
        <v>193.83879299726101</v>
      </c>
      <c r="G232" s="18" t="s">
        <v>122</v>
      </c>
    </row>
    <row r="233" spans="2:7" x14ac:dyDescent="0.25">
      <c r="B233" s="16" t="s">
        <v>120</v>
      </c>
      <c r="C233" s="17">
        <v>38144</v>
      </c>
      <c r="D233" s="18" t="s">
        <v>115</v>
      </c>
      <c r="E233" s="19">
        <v>63</v>
      </c>
      <c r="F233" s="20">
        <v>190.90668689411601</v>
      </c>
      <c r="G233" s="18" t="s">
        <v>119</v>
      </c>
    </row>
    <row r="234" spans="2:7" x14ac:dyDescent="0.25">
      <c r="B234" s="16" t="s">
        <v>129</v>
      </c>
      <c r="C234" s="17">
        <v>38210</v>
      </c>
      <c r="D234" s="18" t="s">
        <v>128</v>
      </c>
      <c r="E234" s="19">
        <v>57</v>
      </c>
      <c r="F234" s="20">
        <v>173.59022125804501</v>
      </c>
      <c r="G234" s="18" t="s">
        <v>119</v>
      </c>
    </row>
    <row r="235" spans="2:7" x14ac:dyDescent="0.25">
      <c r="B235" s="16" t="s">
        <v>129</v>
      </c>
      <c r="C235" s="17">
        <v>38298</v>
      </c>
      <c r="D235" s="18" t="s">
        <v>128</v>
      </c>
      <c r="E235" s="19">
        <v>59</v>
      </c>
      <c r="F235" s="20">
        <v>178.926650263532</v>
      </c>
      <c r="G235" s="18" t="s">
        <v>127</v>
      </c>
    </row>
    <row r="236" spans="2:7" x14ac:dyDescent="0.25">
      <c r="B236" s="16" t="s">
        <v>130</v>
      </c>
      <c r="C236" s="17">
        <v>38342</v>
      </c>
      <c r="D236" s="18" t="s">
        <v>118</v>
      </c>
      <c r="E236" s="19">
        <v>-3</v>
      </c>
      <c r="F236" s="20">
        <v>-7.2637597489178196</v>
      </c>
      <c r="G236" s="18" t="s">
        <v>119</v>
      </c>
    </row>
    <row r="237" spans="2:7" x14ac:dyDescent="0.25">
      <c r="B237" s="16" t="s">
        <v>131</v>
      </c>
      <c r="C237" s="17">
        <v>38991</v>
      </c>
      <c r="D237" s="18" t="s">
        <v>115</v>
      </c>
      <c r="E237" s="19">
        <v>86</v>
      </c>
      <c r="F237" s="20">
        <v>260.32907018535201</v>
      </c>
      <c r="G237" s="18" t="s">
        <v>116</v>
      </c>
    </row>
    <row r="238" spans="2:7" x14ac:dyDescent="0.25">
      <c r="B238" s="16" t="s">
        <v>126</v>
      </c>
      <c r="C238" s="17">
        <v>38254</v>
      </c>
      <c r="D238" s="18" t="s">
        <v>125</v>
      </c>
      <c r="E238" s="19">
        <v>-4</v>
      </c>
      <c r="F238" s="20">
        <v>-9.9939520680829599</v>
      </c>
      <c r="G238" s="18" t="s">
        <v>127</v>
      </c>
    </row>
    <row r="239" spans="2:7" x14ac:dyDescent="0.25">
      <c r="B239" s="16" t="s">
        <v>120</v>
      </c>
      <c r="C239" s="17">
        <v>38353</v>
      </c>
      <c r="D239" s="18" t="s">
        <v>115</v>
      </c>
      <c r="E239" s="19">
        <v>7</v>
      </c>
      <c r="F239" s="20">
        <v>23.6543325699148</v>
      </c>
      <c r="G239" s="18" t="s">
        <v>122</v>
      </c>
    </row>
    <row r="240" spans="2:7" x14ac:dyDescent="0.25">
      <c r="B240" s="16" t="s">
        <v>131</v>
      </c>
      <c r="C240" s="17">
        <v>38991</v>
      </c>
      <c r="D240" s="18" t="s">
        <v>115</v>
      </c>
      <c r="E240" s="19">
        <v>43</v>
      </c>
      <c r="F240" s="20">
        <v>131.67769291502401</v>
      </c>
      <c r="G240" s="18" t="s">
        <v>127</v>
      </c>
    </row>
    <row r="241" spans="2:7" x14ac:dyDescent="0.25">
      <c r="B241" s="16" t="s">
        <v>129</v>
      </c>
      <c r="C241" s="17">
        <v>38661</v>
      </c>
      <c r="D241" s="18" t="s">
        <v>115</v>
      </c>
      <c r="E241" s="19">
        <v>2</v>
      </c>
      <c r="F241" s="20">
        <v>7.63484477934594</v>
      </c>
      <c r="G241" s="18" t="s">
        <v>116</v>
      </c>
    </row>
    <row r="242" spans="2:7" x14ac:dyDescent="0.25">
      <c r="B242" s="16" t="s">
        <v>129</v>
      </c>
      <c r="C242" s="17">
        <v>38474</v>
      </c>
      <c r="D242" s="18" t="s">
        <v>128</v>
      </c>
      <c r="E242" s="19">
        <v>85</v>
      </c>
      <c r="F242" s="20">
        <v>256.87957020946402</v>
      </c>
      <c r="G242" s="18" t="s">
        <v>119</v>
      </c>
    </row>
    <row r="243" spans="2:7" x14ac:dyDescent="0.25">
      <c r="B243" s="16" t="s">
        <v>129</v>
      </c>
      <c r="C243" s="17">
        <v>38463</v>
      </c>
      <c r="D243" s="18" t="s">
        <v>125</v>
      </c>
      <c r="E243" s="19">
        <v>52</v>
      </c>
      <c r="F243" s="20">
        <v>158.187041989845</v>
      </c>
      <c r="G243" s="18" t="s">
        <v>119</v>
      </c>
    </row>
    <row r="244" spans="2:7" x14ac:dyDescent="0.25">
      <c r="B244" s="16" t="s">
        <v>124</v>
      </c>
      <c r="C244" s="17">
        <v>38177</v>
      </c>
      <c r="D244" s="18" t="s">
        <v>121</v>
      </c>
      <c r="E244" s="19">
        <v>-3</v>
      </c>
      <c r="F244" s="20">
        <v>-7.39502105008863</v>
      </c>
      <c r="G244" s="18" t="s">
        <v>116</v>
      </c>
    </row>
    <row r="245" spans="2:7" x14ac:dyDescent="0.25">
      <c r="B245" s="16" t="s">
        <v>126</v>
      </c>
      <c r="C245" s="17">
        <v>38408</v>
      </c>
      <c r="D245" s="18" t="s">
        <v>125</v>
      </c>
      <c r="E245" s="19">
        <v>8</v>
      </c>
      <c r="F245" s="20">
        <v>25.546689047987801</v>
      </c>
      <c r="G245" s="18" t="s">
        <v>127</v>
      </c>
    </row>
    <row r="246" spans="2:7" x14ac:dyDescent="0.25">
      <c r="B246" s="16" t="s">
        <v>131</v>
      </c>
      <c r="C246" s="17">
        <v>38177</v>
      </c>
      <c r="D246" s="18" t="s">
        <v>128</v>
      </c>
      <c r="E246" s="19">
        <v>5</v>
      </c>
      <c r="F246" s="20">
        <v>17.198905576452098</v>
      </c>
      <c r="G246" s="18" t="s">
        <v>127</v>
      </c>
    </row>
    <row r="247" spans="2:7" x14ac:dyDescent="0.25">
      <c r="B247" s="16" t="s">
        <v>117</v>
      </c>
      <c r="C247" s="17">
        <v>38958</v>
      </c>
      <c r="D247" s="18" t="s">
        <v>128</v>
      </c>
      <c r="E247" s="19">
        <v>90</v>
      </c>
      <c r="F247" s="20">
        <v>272.09870438545698</v>
      </c>
      <c r="G247" s="18" t="s">
        <v>116</v>
      </c>
    </row>
    <row r="248" spans="2:7" x14ac:dyDescent="0.25">
      <c r="B248" s="16" t="s">
        <v>114</v>
      </c>
      <c r="C248" s="17">
        <v>39035</v>
      </c>
      <c r="D248" s="18" t="s">
        <v>128</v>
      </c>
      <c r="E248" s="19">
        <v>36</v>
      </c>
      <c r="F248" s="20">
        <v>110.33744975059101</v>
      </c>
      <c r="G248" s="18" t="s">
        <v>127</v>
      </c>
    </row>
    <row r="249" spans="2:7" x14ac:dyDescent="0.25">
      <c r="B249" s="16" t="s">
        <v>123</v>
      </c>
      <c r="C249" s="17">
        <v>38584</v>
      </c>
      <c r="D249" s="18" t="s">
        <v>128</v>
      </c>
      <c r="E249" s="19">
        <v>25</v>
      </c>
      <c r="F249" s="20">
        <v>77.014900645073098</v>
      </c>
      <c r="G249" s="18" t="s">
        <v>122</v>
      </c>
    </row>
    <row r="250" spans="2:7" x14ac:dyDescent="0.25">
      <c r="B250" s="16" t="s">
        <v>114</v>
      </c>
      <c r="C250" s="17">
        <v>38430</v>
      </c>
      <c r="D250" s="18" t="s">
        <v>128</v>
      </c>
      <c r="E250" s="19">
        <v>7</v>
      </c>
      <c r="F250" s="20">
        <v>23.133204884254301</v>
      </c>
      <c r="G250" s="18" t="s">
        <v>127</v>
      </c>
    </row>
    <row r="251" spans="2:7" x14ac:dyDescent="0.25">
      <c r="B251" s="16" t="s">
        <v>124</v>
      </c>
      <c r="C251" s="17">
        <v>39024</v>
      </c>
      <c r="D251" s="18" t="s">
        <v>128</v>
      </c>
      <c r="E251" s="19">
        <v>64</v>
      </c>
      <c r="F251" s="20">
        <v>194.25372471684699</v>
      </c>
      <c r="G251" s="18" t="s">
        <v>127</v>
      </c>
    </row>
    <row r="252" spans="2:7" x14ac:dyDescent="0.25">
      <c r="B252" s="16" t="s">
        <v>124</v>
      </c>
      <c r="C252" s="17">
        <v>38111</v>
      </c>
      <c r="D252" s="18" t="s">
        <v>128</v>
      </c>
      <c r="E252" s="19">
        <v>71</v>
      </c>
      <c r="F252" s="20">
        <v>215.49309366005599</v>
      </c>
      <c r="G252" s="18" t="s">
        <v>122</v>
      </c>
    </row>
    <row r="253" spans="2:7" x14ac:dyDescent="0.25">
      <c r="B253" s="16" t="s">
        <v>120</v>
      </c>
      <c r="C253" s="17">
        <v>38452</v>
      </c>
      <c r="D253" s="18" t="s">
        <v>125</v>
      </c>
      <c r="E253" s="19">
        <v>41</v>
      </c>
      <c r="F253" s="20">
        <v>124.810423241731</v>
      </c>
      <c r="G253" s="18" t="s">
        <v>127</v>
      </c>
    </row>
    <row r="254" spans="2:7" x14ac:dyDescent="0.25">
      <c r="B254" s="16" t="s">
        <v>120</v>
      </c>
      <c r="C254" s="17">
        <v>38254</v>
      </c>
      <c r="D254" s="18" t="s">
        <v>118</v>
      </c>
      <c r="E254" s="19">
        <v>84</v>
      </c>
      <c r="F254" s="20">
        <v>253.28617965312799</v>
      </c>
      <c r="G254" s="18" t="s">
        <v>127</v>
      </c>
    </row>
    <row r="255" spans="2:7" x14ac:dyDescent="0.25">
      <c r="B255" s="16" t="s">
        <v>129</v>
      </c>
      <c r="C255" s="17">
        <v>38441</v>
      </c>
      <c r="D255" s="18" t="s">
        <v>125</v>
      </c>
      <c r="E255" s="19">
        <v>3</v>
      </c>
      <c r="F255" s="20">
        <v>10.703015398687601</v>
      </c>
      <c r="G255" s="18" t="s">
        <v>127</v>
      </c>
    </row>
    <row r="256" spans="2:7" x14ac:dyDescent="0.25">
      <c r="B256" s="16" t="s">
        <v>120</v>
      </c>
      <c r="C256" s="17">
        <v>38078</v>
      </c>
      <c r="D256" s="18" t="s">
        <v>118</v>
      </c>
      <c r="E256" s="19">
        <v>15</v>
      </c>
      <c r="F256" s="20">
        <v>46.761676481443203</v>
      </c>
      <c r="G256" s="18" t="s">
        <v>122</v>
      </c>
    </row>
    <row r="257" spans="2:7" x14ac:dyDescent="0.25">
      <c r="B257" s="16" t="s">
        <v>117</v>
      </c>
      <c r="C257" s="17">
        <v>38023</v>
      </c>
      <c r="D257" s="18" t="s">
        <v>125</v>
      </c>
      <c r="E257" s="19">
        <v>1</v>
      </c>
      <c r="F257" s="20">
        <v>4.8820462029427096</v>
      </c>
      <c r="G257" s="18" t="s">
        <v>116</v>
      </c>
    </row>
    <row r="258" spans="2:7" x14ac:dyDescent="0.25">
      <c r="B258" s="16" t="s">
        <v>117</v>
      </c>
      <c r="C258" s="17">
        <v>38540</v>
      </c>
      <c r="D258" s="18" t="s">
        <v>128</v>
      </c>
      <c r="E258" s="19">
        <v>10</v>
      </c>
      <c r="F258" s="20">
        <v>32.468400196906003</v>
      </c>
      <c r="G258" s="18" t="s">
        <v>127</v>
      </c>
    </row>
    <row r="259" spans="2:7" x14ac:dyDescent="0.25">
      <c r="B259" s="16" t="s">
        <v>129</v>
      </c>
      <c r="C259" s="17">
        <v>38364</v>
      </c>
      <c r="D259" s="18" t="s">
        <v>125</v>
      </c>
      <c r="E259" s="19">
        <v>77</v>
      </c>
      <c r="F259" s="20">
        <v>233.399334783098</v>
      </c>
      <c r="G259" s="18" t="s">
        <v>122</v>
      </c>
    </row>
    <row r="260" spans="2:7" x14ac:dyDescent="0.25">
      <c r="B260" s="16" t="s">
        <v>124</v>
      </c>
      <c r="C260" s="17">
        <v>38397</v>
      </c>
      <c r="D260" s="18" t="s">
        <v>121</v>
      </c>
      <c r="E260" s="19">
        <v>65</v>
      </c>
      <c r="F260" s="20">
        <v>196.493465970448</v>
      </c>
      <c r="G260" s="18" t="s">
        <v>116</v>
      </c>
    </row>
    <row r="261" spans="2:7" x14ac:dyDescent="0.25">
      <c r="B261" s="16" t="s">
        <v>123</v>
      </c>
      <c r="C261" s="17">
        <v>38001</v>
      </c>
      <c r="D261" s="18" t="s">
        <v>125</v>
      </c>
      <c r="E261" s="19">
        <v>25</v>
      </c>
      <c r="F261" s="20">
        <v>77.329572231774193</v>
      </c>
      <c r="G261" s="18" t="s">
        <v>119</v>
      </c>
    </row>
    <row r="262" spans="2:7" x14ac:dyDescent="0.25">
      <c r="B262" s="16" t="s">
        <v>131</v>
      </c>
      <c r="C262" s="17">
        <v>38914</v>
      </c>
      <c r="D262" s="18" t="s">
        <v>128</v>
      </c>
      <c r="E262" s="19">
        <v>-1</v>
      </c>
      <c r="F262" s="20">
        <v>-1.9304628656232499</v>
      </c>
      <c r="G262" s="18" t="s">
        <v>116</v>
      </c>
    </row>
    <row r="263" spans="2:7" x14ac:dyDescent="0.25">
      <c r="B263" s="16" t="s">
        <v>130</v>
      </c>
      <c r="C263" s="17">
        <v>38958</v>
      </c>
      <c r="D263" s="18" t="s">
        <v>118</v>
      </c>
      <c r="E263" s="19">
        <v>2</v>
      </c>
      <c r="F263" s="20">
        <v>7.9709250117717705</v>
      </c>
      <c r="G263" s="18" t="s">
        <v>119</v>
      </c>
    </row>
    <row r="264" spans="2:7" x14ac:dyDescent="0.25">
      <c r="B264" s="16" t="s">
        <v>123</v>
      </c>
      <c r="C264" s="17">
        <v>39024</v>
      </c>
      <c r="D264" s="18" t="s">
        <v>115</v>
      </c>
      <c r="E264" s="19">
        <v>62</v>
      </c>
      <c r="F264" s="20">
        <v>187.61965072291</v>
      </c>
      <c r="G264" s="18" t="s">
        <v>119</v>
      </c>
    </row>
    <row r="265" spans="2:7" x14ac:dyDescent="0.25">
      <c r="B265" s="16" t="s">
        <v>124</v>
      </c>
      <c r="C265" s="17">
        <v>38485</v>
      </c>
      <c r="D265" s="18" t="s">
        <v>118</v>
      </c>
      <c r="E265" s="19">
        <v>28</v>
      </c>
      <c r="F265" s="20">
        <v>86.788113277044303</v>
      </c>
      <c r="G265" s="18" t="s">
        <v>122</v>
      </c>
    </row>
    <row r="266" spans="2:7" x14ac:dyDescent="0.25">
      <c r="B266" s="16" t="s">
        <v>117</v>
      </c>
      <c r="C266" s="17">
        <v>38551</v>
      </c>
      <c r="D266" s="18" t="s">
        <v>125</v>
      </c>
      <c r="E266" s="19">
        <v>55</v>
      </c>
      <c r="F266" s="20">
        <v>167.05079786120299</v>
      </c>
      <c r="G266" s="18" t="s">
        <v>116</v>
      </c>
    </row>
    <row r="267" spans="2:7" x14ac:dyDescent="0.25">
      <c r="B267" s="16" t="s">
        <v>124</v>
      </c>
      <c r="C267" s="17">
        <v>38518</v>
      </c>
      <c r="D267" s="18" t="s">
        <v>115</v>
      </c>
      <c r="E267" s="19">
        <v>28</v>
      </c>
      <c r="F267" s="20">
        <v>86.636057383669893</v>
      </c>
      <c r="G267" s="18" t="s">
        <v>116</v>
      </c>
    </row>
    <row r="268" spans="2:7" x14ac:dyDescent="0.25">
      <c r="B268" s="16" t="s">
        <v>126</v>
      </c>
      <c r="C268" s="17">
        <v>38562</v>
      </c>
      <c r="D268" s="18" t="s">
        <v>118</v>
      </c>
      <c r="E268" s="19">
        <v>5</v>
      </c>
      <c r="F268" s="20">
        <v>16.6708392863267</v>
      </c>
      <c r="G268" s="18" t="s">
        <v>116</v>
      </c>
    </row>
    <row r="269" spans="2:7" x14ac:dyDescent="0.25">
      <c r="B269" s="16" t="s">
        <v>126</v>
      </c>
      <c r="C269" s="17">
        <v>38298</v>
      </c>
      <c r="D269" s="18" t="s">
        <v>125</v>
      </c>
      <c r="E269" s="19">
        <v>1</v>
      </c>
      <c r="F269" s="20">
        <v>4.7722172541512</v>
      </c>
      <c r="G269" s="18" t="s">
        <v>127</v>
      </c>
    </row>
    <row r="270" spans="2:7" x14ac:dyDescent="0.25">
      <c r="B270" s="16" t="s">
        <v>126</v>
      </c>
      <c r="C270" s="17">
        <v>38518</v>
      </c>
      <c r="D270" s="18" t="s">
        <v>118</v>
      </c>
      <c r="E270" s="19">
        <v>26</v>
      </c>
      <c r="F270" s="20">
        <v>80.012011803068305</v>
      </c>
      <c r="G270" s="18" t="s">
        <v>127</v>
      </c>
    </row>
    <row r="271" spans="2:7" x14ac:dyDescent="0.25">
      <c r="B271" s="16" t="s">
        <v>123</v>
      </c>
      <c r="C271" s="17">
        <v>38144</v>
      </c>
      <c r="D271" s="18" t="s">
        <v>118</v>
      </c>
      <c r="E271" s="19">
        <v>47</v>
      </c>
      <c r="F271" s="20">
        <v>142.84602668228999</v>
      </c>
      <c r="G271" s="18" t="s">
        <v>116</v>
      </c>
    </row>
    <row r="272" spans="2:7" x14ac:dyDescent="0.25">
      <c r="B272" s="16" t="s">
        <v>117</v>
      </c>
      <c r="C272" s="17">
        <v>38474</v>
      </c>
      <c r="D272" s="18" t="s">
        <v>125</v>
      </c>
      <c r="E272" s="19">
        <v>74</v>
      </c>
      <c r="F272" s="20">
        <v>224.75435048565899</v>
      </c>
      <c r="G272" s="18" t="s">
        <v>127</v>
      </c>
    </row>
    <row r="273" spans="2:7" x14ac:dyDescent="0.25">
      <c r="B273" s="16" t="s">
        <v>131</v>
      </c>
      <c r="C273" s="17">
        <v>38848</v>
      </c>
      <c r="D273" s="18" t="s">
        <v>115</v>
      </c>
      <c r="E273" s="19">
        <v>22</v>
      </c>
      <c r="F273" s="20">
        <v>68.710607050620894</v>
      </c>
      <c r="G273" s="18" t="s">
        <v>119</v>
      </c>
    </row>
    <row r="274" spans="2:7" x14ac:dyDescent="0.25">
      <c r="B274" s="16" t="s">
        <v>120</v>
      </c>
      <c r="C274" s="17">
        <v>38892</v>
      </c>
      <c r="D274" s="18" t="s">
        <v>121</v>
      </c>
      <c r="E274" s="19">
        <v>70</v>
      </c>
      <c r="F274" s="20">
        <v>212.26238499892699</v>
      </c>
      <c r="G274" s="18" t="s">
        <v>116</v>
      </c>
    </row>
    <row r="275" spans="2:7" x14ac:dyDescent="0.25">
      <c r="B275" s="16" t="s">
        <v>131</v>
      </c>
      <c r="C275" s="17">
        <v>38683</v>
      </c>
      <c r="D275" s="18" t="s">
        <v>118</v>
      </c>
      <c r="E275" s="19">
        <v>83</v>
      </c>
      <c r="F275" s="20">
        <v>251.31042576912299</v>
      </c>
      <c r="G275" s="18" t="s">
        <v>119</v>
      </c>
    </row>
    <row r="276" spans="2:7" x14ac:dyDescent="0.25">
      <c r="B276" s="16" t="s">
        <v>117</v>
      </c>
      <c r="C276" s="17">
        <v>38694</v>
      </c>
      <c r="D276" s="18" t="s">
        <v>125</v>
      </c>
      <c r="E276" s="19">
        <v>59</v>
      </c>
      <c r="F276" s="20">
        <v>179.38546683395001</v>
      </c>
      <c r="G276" s="18" t="s">
        <v>122</v>
      </c>
    </row>
    <row r="277" spans="2:7" x14ac:dyDescent="0.25">
      <c r="B277" s="16" t="s">
        <v>131</v>
      </c>
      <c r="C277" s="17">
        <v>38573</v>
      </c>
      <c r="D277" s="18" t="s">
        <v>128</v>
      </c>
      <c r="E277" s="19">
        <v>0</v>
      </c>
      <c r="F277" s="20">
        <v>1.5831115612014099</v>
      </c>
      <c r="G277" s="18" t="s">
        <v>119</v>
      </c>
    </row>
    <row r="278" spans="2:7" x14ac:dyDescent="0.25">
      <c r="B278" s="16" t="s">
        <v>117</v>
      </c>
      <c r="C278" s="17">
        <v>38364</v>
      </c>
      <c r="D278" s="18" t="s">
        <v>125</v>
      </c>
      <c r="E278" s="19">
        <v>82</v>
      </c>
      <c r="F278" s="20">
        <v>247.58247918220599</v>
      </c>
      <c r="G278" s="18" t="s">
        <v>122</v>
      </c>
    </row>
    <row r="279" spans="2:7" x14ac:dyDescent="0.25">
      <c r="B279" s="16" t="s">
        <v>114</v>
      </c>
      <c r="C279" s="17">
        <v>38419</v>
      </c>
      <c r="D279" s="18" t="s">
        <v>125</v>
      </c>
      <c r="E279" s="19">
        <v>29</v>
      </c>
      <c r="F279" s="20">
        <v>89.053128978062901</v>
      </c>
      <c r="G279" s="18" t="s">
        <v>122</v>
      </c>
    </row>
    <row r="280" spans="2:7" x14ac:dyDescent="0.25">
      <c r="B280" s="16" t="s">
        <v>131</v>
      </c>
      <c r="C280" s="17">
        <v>38122</v>
      </c>
      <c r="D280" s="18" t="s">
        <v>118</v>
      </c>
      <c r="E280" s="19">
        <v>63</v>
      </c>
      <c r="F280" s="20">
        <v>191.08641465199</v>
      </c>
      <c r="G280" s="18" t="s">
        <v>127</v>
      </c>
    </row>
    <row r="281" spans="2:7" x14ac:dyDescent="0.25">
      <c r="B281" s="16" t="s">
        <v>130</v>
      </c>
      <c r="C281" s="17">
        <v>38991</v>
      </c>
      <c r="D281" s="18" t="s">
        <v>115</v>
      </c>
      <c r="E281" s="19">
        <v>67</v>
      </c>
      <c r="F281" s="20">
        <v>203.10846928946901</v>
      </c>
      <c r="G281" s="18" t="s">
        <v>127</v>
      </c>
    </row>
    <row r="282" spans="2:7" x14ac:dyDescent="0.25">
      <c r="B282" s="16" t="s">
        <v>126</v>
      </c>
      <c r="C282" s="17">
        <v>38562</v>
      </c>
      <c r="D282" s="18" t="s">
        <v>125</v>
      </c>
      <c r="E282" s="19">
        <v>3</v>
      </c>
      <c r="F282" s="20">
        <v>10.780730703026901</v>
      </c>
      <c r="G282" s="18" t="s">
        <v>127</v>
      </c>
    </row>
    <row r="283" spans="2:7" x14ac:dyDescent="0.25">
      <c r="B283" s="16" t="s">
        <v>117</v>
      </c>
      <c r="C283" s="17">
        <v>38331</v>
      </c>
      <c r="D283" s="18" t="s">
        <v>125</v>
      </c>
      <c r="E283" s="19">
        <v>65</v>
      </c>
      <c r="F283" s="20">
        <v>197.40778751122599</v>
      </c>
      <c r="G283" s="18" t="s">
        <v>127</v>
      </c>
    </row>
    <row r="284" spans="2:7" x14ac:dyDescent="0.25">
      <c r="B284" s="16" t="s">
        <v>129</v>
      </c>
      <c r="C284" s="17">
        <v>38133</v>
      </c>
      <c r="D284" s="18" t="s">
        <v>121</v>
      </c>
      <c r="E284" s="19">
        <v>75</v>
      </c>
      <c r="F284" s="20">
        <v>227.45647925576901</v>
      </c>
      <c r="G284" s="18" t="s">
        <v>122</v>
      </c>
    </row>
    <row r="285" spans="2:7" x14ac:dyDescent="0.25">
      <c r="B285" s="16" t="s">
        <v>129</v>
      </c>
      <c r="C285" s="17">
        <v>38221</v>
      </c>
      <c r="D285" s="18" t="s">
        <v>115</v>
      </c>
      <c r="E285" s="19">
        <v>79</v>
      </c>
      <c r="F285" s="20">
        <v>239.89546823670099</v>
      </c>
      <c r="G285" s="18" t="s">
        <v>122</v>
      </c>
    </row>
    <row r="286" spans="2:7" x14ac:dyDescent="0.25">
      <c r="B286" s="16" t="s">
        <v>130</v>
      </c>
      <c r="C286" s="17">
        <v>38947</v>
      </c>
      <c r="D286" s="18" t="s">
        <v>128</v>
      </c>
      <c r="E286" s="19">
        <v>-5</v>
      </c>
      <c r="F286" s="20">
        <v>-12.9209601695849</v>
      </c>
      <c r="G286" s="18" t="s">
        <v>119</v>
      </c>
    </row>
    <row r="287" spans="2:7" x14ac:dyDescent="0.25">
      <c r="B287" s="16" t="s">
        <v>130</v>
      </c>
      <c r="C287" s="17">
        <v>38441</v>
      </c>
      <c r="D287" s="18" t="s">
        <v>118</v>
      </c>
      <c r="E287" s="19">
        <v>31</v>
      </c>
      <c r="F287" s="20">
        <v>95.512317695132197</v>
      </c>
      <c r="G287" s="18" t="s">
        <v>116</v>
      </c>
    </row>
    <row r="288" spans="2:7" x14ac:dyDescent="0.25">
      <c r="B288" s="16" t="s">
        <v>120</v>
      </c>
      <c r="C288" s="17">
        <v>39068</v>
      </c>
      <c r="D288" s="18" t="s">
        <v>128</v>
      </c>
      <c r="E288" s="19">
        <v>21</v>
      </c>
      <c r="F288" s="20">
        <v>65.343473312315098</v>
      </c>
      <c r="G288" s="18" t="s">
        <v>116</v>
      </c>
    </row>
    <row r="289" spans="2:7" x14ac:dyDescent="0.25">
      <c r="B289" s="16" t="s">
        <v>120</v>
      </c>
      <c r="C289" s="17">
        <v>38606</v>
      </c>
      <c r="D289" s="18" t="s">
        <v>121</v>
      </c>
      <c r="E289" s="19">
        <v>-8</v>
      </c>
      <c r="F289" s="20">
        <v>-21.912545800385999</v>
      </c>
      <c r="G289" s="18" t="s">
        <v>127</v>
      </c>
    </row>
    <row r="290" spans="2:7" x14ac:dyDescent="0.25">
      <c r="B290" s="16" t="s">
        <v>130</v>
      </c>
      <c r="C290" s="17">
        <v>38540</v>
      </c>
      <c r="D290" s="18" t="s">
        <v>121</v>
      </c>
      <c r="E290" s="19">
        <v>88</v>
      </c>
      <c r="F290" s="20">
        <v>266.05186910091697</v>
      </c>
      <c r="G290" s="18" t="s">
        <v>122</v>
      </c>
    </row>
    <row r="291" spans="2:7" x14ac:dyDescent="0.25">
      <c r="B291" s="16" t="s">
        <v>129</v>
      </c>
      <c r="C291" s="17">
        <v>38672</v>
      </c>
      <c r="D291" s="18" t="s">
        <v>118</v>
      </c>
      <c r="E291" s="19">
        <v>94</v>
      </c>
      <c r="F291" s="20">
        <v>283.84678757282302</v>
      </c>
      <c r="G291" s="18" t="s">
        <v>119</v>
      </c>
    </row>
    <row r="292" spans="2:7" x14ac:dyDescent="0.25">
      <c r="B292" s="16" t="s">
        <v>123</v>
      </c>
      <c r="C292" s="17">
        <v>38991</v>
      </c>
      <c r="D292" s="18" t="s">
        <v>128</v>
      </c>
      <c r="E292" s="19">
        <v>83</v>
      </c>
      <c r="F292" s="20">
        <v>251.49840546378701</v>
      </c>
      <c r="G292" s="18" t="s">
        <v>119</v>
      </c>
    </row>
    <row r="293" spans="2:7" x14ac:dyDescent="0.25">
      <c r="B293" s="16" t="s">
        <v>120</v>
      </c>
      <c r="C293" s="17">
        <v>38210</v>
      </c>
      <c r="D293" s="18" t="s">
        <v>128</v>
      </c>
      <c r="E293" s="19">
        <v>16</v>
      </c>
      <c r="F293" s="20">
        <v>49.955539493153999</v>
      </c>
      <c r="G293" s="18" t="s">
        <v>116</v>
      </c>
    </row>
    <row r="294" spans="2:7" x14ac:dyDescent="0.25">
      <c r="B294" s="16" t="s">
        <v>114</v>
      </c>
      <c r="C294" s="17">
        <v>38936</v>
      </c>
      <c r="D294" s="18" t="s">
        <v>128</v>
      </c>
      <c r="E294" s="19">
        <v>33</v>
      </c>
      <c r="F294" s="20">
        <v>100.517532620278</v>
      </c>
      <c r="G294" s="18" t="s">
        <v>119</v>
      </c>
    </row>
    <row r="295" spans="2:7" x14ac:dyDescent="0.25">
      <c r="B295" s="16" t="s">
        <v>114</v>
      </c>
      <c r="C295" s="17">
        <v>38045</v>
      </c>
      <c r="D295" s="18" t="s">
        <v>125</v>
      </c>
      <c r="E295" s="19">
        <v>-1</v>
      </c>
      <c r="F295" s="20">
        <v>-0.9081402868146321</v>
      </c>
      <c r="G295" s="18" t="s">
        <v>119</v>
      </c>
    </row>
    <row r="296" spans="2:7" x14ac:dyDescent="0.25">
      <c r="B296" s="16" t="s">
        <v>117</v>
      </c>
      <c r="C296" s="17">
        <v>38562</v>
      </c>
      <c r="D296" s="18" t="s">
        <v>125</v>
      </c>
      <c r="E296" s="19">
        <v>95</v>
      </c>
      <c r="F296" s="20">
        <v>287.154677097008</v>
      </c>
      <c r="G296" s="18" t="s">
        <v>122</v>
      </c>
    </row>
    <row r="297" spans="2:7" x14ac:dyDescent="0.25">
      <c r="B297" s="16" t="s">
        <v>130</v>
      </c>
      <c r="C297" s="17">
        <v>38463</v>
      </c>
      <c r="D297" s="18" t="s">
        <v>118</v>
      </c>
      <c r="E297" s="19">
        <v>76</v>
      </c>
      <c r="F297" s="20">
        <v>230.255570224357</v>
      </c>
      <c r="G297" s="18" t="s">
        <v>119</v>
      </c>
    </row>
    <row r="298" spans="2:7" x14ac:dyDescent="0.25">
      <c r="B298" s="16" t="s">
        <v>114</v>
      </c>
      <c r="C298" s="17">
        <v>38782</v>
      </c>
      <c r="D298" s="18" t="s">
        <v>118</v>
      </c>
      <c r="E298" s="19">
        <v>71</v>
      </c>
      <c r="F298" s="20">
        <v>215.15645769752601</v>
      </c>
      <c r="G298" s="18" t="s">
        <v>127</v>
      </c>
    </row>
    <row r="299" spans="2:7" x14ac:dyDescent="0.25">
      <c r="B299" s="16" t="s">
        <v>123</v>
      </c>
      <c r="C299" s="17">
        <v>38133</v>
      </c>
      <c r="D299" s="18" t="s">
        <v>121</v>
      </c>
      <c r="E299" s="19">
        <v>56</v>
      </c>
      <c r="F299" s="20">
        <v>169.19487194523799</v>
      </c>
      <c r="G299" s="18" t="s">
        <v>116</v>
      </c>
    </row>
    <row r="300" spans="2:7" x14ac:dyDescent="0.25">
      <c r="B300" s="16" t="s">
        <v>117</v>
      </c>
      <c r="C300" s="17">
        <v>38595</v>
      </c>
      <c r="D300" s="18" t="s">
        <v>115</v>
      </c>
      <c r="E300" s="19">
        <v>81</v>
      </c>
      <c r="F300" s="20">
        <v>245.585779128398</v>
      </c>
      <c r="G300" s="18" t="s">
        <v>116</v>
      </c>
    </row>
    <row r="301" spans="2:7" x14ac:dyDescent="0.25">
      <c r="B301" s="16" t="s">
        <v>123</v>
      </c>
      <c r="C301" s="17">
        <v>38166</v>
      </c>
      <c r="D301" s="18" t="s">
        <v>125</v>
      </c>
      <c r="E301" s="19">
        <v>3</v>
      </c>
      <c r="F301" s="20">
        <v>11.162502018809301</v>
      </c>
      <c r="G301" s="18" t="s">
        <v>116</v>
      </c>
    </row>
    <row r="302" spans="2:7" x14ac:dyDescent="0.25">
      <c r="B302" s="16" t="s">
        <v>123</v>
      </c>
      <c r="C302" s="17">
        <v>38463</v>
      </c>
      <c r="D302" s="18" t="s">
        <v>115</v>
      </c>
      <c r="E302" s="19">
        <v>60</v>
      </c>
      <c r="F302" s="20">
        <v>182.21269449394899</v>
      </c>
      <c r="G302" s="18" t="s">
        <v>127</v>
      </c>
    </row>
    <row r="303" spans="2:7" x14ac:dyDescent="0.25">
      <c r="B303" s="16" t="s">
        <v>130</v>
      </c>
      <c r="C303" s="17">
        <v>39013</v>
      </c>
      <c r="D303" s="18" t="s">
        <v>118</v>
      </c>
      <c r="E303" s="19">
        <v>81</v>
      </c>
      <c r="F303" s="20">
        <v>245.54232115102201</v>
      </c>
      <c r="G303" s="18" t="s">
        <v>116</v>
      </c>
    </row>
    <row r="304" spans="2:7" x14ac:dyDescent="0.25">
      <c r="B304" s="16" t="s">
        <v>124</v>
      </c>
      <c r="C304" s="17">
        <v>38111</v>
      </c>
      <c r="D304" s="18" t="s">
        <v>118</v>
      </c>
      <c r="E304" s="19">
        <v>70</v>
      </c>
      <c r="F304" s="20">
        <v>211.43323649343901</v>
      </c>
      <c r="G304" s="18" t="s">
        <v>119</v>
      </c>
    </row>
    <row r="305" spans="2:7" x14ac:dyDescent="0.25">
      <c r="B305" s="16" t="s">
        <v>131</v>
      </c>
      <c r="C305" s="17">
        <v>38859</v>
      </c>
      <c r="D305" s="18" t="s">
        <v>128</v>
      </c>
      <c r="E305" s="19">
        <v>18</v>
      </c>
      <c r="F305" s="20">
        <v>56.272584064658801</v>
      </c>
      <c r="G305" s="18" t="s">
        <v>119</v>
      </c>
    </row>
    <row r="306" spans="2:7" x14ac:dyDescent="0.25">
      <c r="B306" s="16" t="s">
        <v>117</v>
      </c>
      <c r="C306" s="17">
        <v>38397</v>
      </c>
      <c r="D306" s="18" t="s">
        <v>121</v>
      </c>
      <c r="E306" s="19">
        <v>73</v>
      </c>
      <c r="F306" s="20">
        <v>221.17007144402001</v>
      </c>
      <c r="G306" s="18" t="s">
        <v>122</v>
      </c>
    </row>
    <row r="307" spans="2:7" x14ac:dyDescent="0.25">
      <c r="B307" s="16" t="s">
        <v>123</v>
      </c>
      <c r="C307" s="17">
        <v>38408</v>
      </c>
      <c r="D307" s="18" t="s">
        <v>118</v>
      </c>
      <c r="E307" s="19">
        <v>-7</v>
      </c>
      <c r="F307" s="20">
        <v>-18.782320494671701</v>
      </c>
      <c r="G307" s="18" t="s">
        <v>127</v>
      </c>
    </row>
    <row r="308" spans="2:7" x14ac:dyDescent="0.25">
      <c r="B308" s="16" t="s">
        <v>123</v>
      </c>
      <c r="C308" s="17">
        <v>38584</v>
      </c>
      <c r="D308" s="18" t="s">
        <v>118</v>
      </c>
      <c r="E308" s="19">
        <v>55</v>
      </c>
      <c r="F308" s="20">
        <v>166.60609215413601</v>
      </c>
      <c r="G308" s="18" t="s">
        <v>119</v>
      </c>
    </row>
    <row r="309" spans="2:7" x14ac:dyDescent="0.25">
      <c r="B309" s="16" t="s">
        <v>131</v>
      </c>
      <c r="C309" s="17">
        <v>38122</v>
      </c>
      <c r="D309" s="18" t="s">
        <v>115</v>
      </c>
      <c r="E309" s="19">
        <v>7</v>
      </c>
      <c r="F309" s="20">
        <v>23.387374937264902</v>
      </c>
      <c r="G309" s="18" t="s">
        <v>127</v>
      </c>
    </row>
    <row r="310" spans="2:7" x14ac:dyDescent="0.25">
      <c r="B310" s="16" t="s">
        <v>131</v>
      </c>
      <c r="C310" s="17">
        <v>38309</v>
      </c>
      <c r="D310" s="18" t="s">
        <v>125</v>
      </c>
      <c r="E310" s="19">
        <v>63</v>
      </c>
      <c r="F310" s="20">
        <v>191.44929977621501</v>
      </c>
      <c r="G310" s="18" t="s">
        <v>119</v>
      </c>
    </row>
    <row r="311" spans="2:7" x14ac:dyDescent="0.25">
      <c r="B311" s="16" t="s">
        <v>123</v>
      </c>
      <c r="C311" s="17">
        <v>38540</v>
      </c>
      <c r="D311" s="18" t="s">
        <v>115</v>
      </c>
      <c r="E311" s="19">
        <v>83</v>
      </c>
      <c r="F311" s="20">
        <v>251.62937525084001</v>
      </c>
      <c r="G311" s="18" t="s">
        <v>122</v>
      </c>
    </row>
    <row r="312" spans="2:7" x14ac:dyDescent="0.25">
      <c r="B312" s="16" t="s">
        <v>114</v>
      </c>
      <c r="C312" s="17">
        <v>38045</v>
      </c>
      <c r="D312" s="18" t="s">
        <v>115</v>
      </c>
      <c r="E312" s="19">
        <v>43</v>
      </c>
      <c r="F312" s="20">
        <v>130.971908096161</v>
      </c>
      <c r="G312" s="18" t="s">
        <v>127</v>
      </c>
    </row>
    <row r="313" spans="2:7" x14ac:dyDescent="0.25">
      <c r="B313" s="16" t="s">
        <v>123</v>
      </c>
      <c r="C313" s="17">
        <v>38199</v>
      </c>
      <c r="D313" s="18" t="s">
        <v>125</v>
      </c>
      <c r="E313" s="19">
        <v>67</v>
      </c>
      <c r="F313" s="20">
        <v>203.30298779689201</v>
      </c>
      <c r="G313" s="18" t="s">
        <v>116</v>
      </c>
    </row>
    <row r="314" spans="2:7" x14ac:dyDescent="0.25">
      <c r="B314" s="16" t="s">
        <v>124</v>
      </c>
      <c r="C314" s="17">
        <v>38716</v>
      </c>
      <c r="D314" s="18" t="s">
        <v>125</v>
      </c>
      <c r="E314" s="19">
        <v>-9</v>
      </c>
      <c r="F314" s="20">
        <v>-24.966227969201299</v>
      </c>
      <c r="G314" s="18" t="s">
        <v>119</v>
      </c>
    </row>
    <row r="315" spans="2:7" x14ac:dyDescent="0.25">
      <c r="B315" s="16" t="s">
        <v>131</v>
      </c>
      <c r="C315" s="17">
        <v>38166</v>
      </c>
      <c r="D315" s="18" t="s">
        <v>118</v>
      </c>
      <c r="E315" s="19">
        <v>-1</v>
      </c>
      <c r="F315" s="20">
        <v>-1.4751323782510499</v>
      </c>
      <c r="G315" s="18" t="s">
        <v>119</v>
      </c>
    </row>
    <row r="316" spans="2:7" x14ac:dyDescent="0.25">
      <c r="B316" s="16" t="s">
        <v>114</v>
      </c>
      <c r="C316" s="17">
        <v>38364</v>
      </c>
      <c r="D316" s="18" t="s">
        <v>118</v>
      </c>
      <c r="E316" s="19">
        <v>21</v>
      </c>
      <c r="F316" s="20">
        <v>65.196598797725201</v>
      </c>
      <c r="G316" s="18" t="s">
        <v>116</v>
      </c>
    </row>
    <row r="317" spans="2:7" x14ac:dyDescent="0.25">
      <c r="B317" s="16" t="s">
        <v>126</v>
      </c>
      <c r="C317" s="17">
        <v>38661</v>
      </c>
      <c r="D317" s="18" t="s">
        <v>128</v>
      </c>
      <c r="E317" s="19">
        <v>6</v>
      </c>
      <c r="F317" s="20">
        <v>20.1030635494119</v>
      </c>
      <c r="G317" s="18" t="s">
        <v>127</v>
      </c>
    </row>
    <row r="318" spans="2:7" x14ac:dyDescent="0.25">
      <c r="B318" s="16" t="s">
        <v>126</v>
      </c>
      <c r="C318" s="17">
        <v>38001</v>
      </c>
      <c r="D318" s="18" t="s">
        <v>125</v>
      </c>
      <c r="E318" s="19">
        <v>0</v>
      </c>
      <c r="F318" s="20">
        <v>1.6052060341349699</v>
      </c>
      <c r="G318" s="18" t="s">
        <v>127</v>
      </c>
    </row>
    <row r="319" spans="2:7" x14ac:dyDescent="0.25">
      <c r="B319" s="16" t="s">
        <v>130</v>
      </c>
      <c r="C319" s="17">
        <v>38276</v>
      </c>
      <c r="D319" s="18" t="s">
        <v>125</v>
      </c>
      <c r="E319" s="19">
        <v>20</v>
      </c>
      <c r="F319" s="20">
        <v>61.994811968473996</v>
      </c>
      <c r="G319" s="18" t="s">
        <v>127</v>
      </c>
    </row>
    <row r="320" spans="2:7" x14ac:dyDescent="0.25">
      <c r="B320" s="16" t="s">
        <v>120</v>
      </c>
      <c r="C320" s="17">
        <v>38298</v>
      </c>
      <c r="D320" s="18" t="s">
        <v>118</v>
      </c>
      <c r="E320" s="19">
        <v>70</v>
      </c>
      <c r="F320" s="20">
        <v>212.502633064637</v>
      </c>
      <c r="G320" s="18" t="s">
        <v>116</v>
      </c>
    </row>
    <row r="321" spans="2:7" x14ac:dyDescent="0.25">
      <c r="B321" s="16" t="s">
        <v>129</v>
      </c>
      <c r="C321" s="17">
        <v>38342</v>
      </c>
      <c r="D321" s="18" t="s">
        <v>125</v>
      </c>
      <c r="E321" s="19">
        <v>95</v>
      </c>
      <c r="F321" s="20">
        <v>287.05320060576702</v>
      </c>
      <c r="G321" s="18" t="s">
        <v>119</v>
      </c>
    </row>
    <row r="322" spans="2:7" x14ac:dyDescent="0.25">
      <c r="B322" s="16" t="s">
        <v>117</v>
      </c>
      <c r="C322" s="17">
        <v>38276</v>
      </c>
      <c r="D322" s="18" t="s">
        <v>115</v>
      </c>
      <c r="E322" s="19">
        <v>9</v>
      </c>
      <c r="F322" s="20">
        <v>28.8305127661013</v>
      </c>
      <c r="G322" s="18" t="s">
        <v>122</v>
      </c>
    </row>
    <row r="323" spans="2:7" x14ac:dyDescent="0.25">
      <c r="B323" s="16" t="s">
        <v>130</v>
      </c>
      <c r="C323" s="17">
        <v>38529</v>
      </c>
      <c r="D323" s="18" t="s">
        <v>128</v>
      </c>
      <c r="E323" s="19">
        <v>27</v>
      </c>
      <c r="F323" s="20">
        <v>83.640154030434402</v>
      </c>
      <c r="G323" s="18" t="s">
        <v>127</v>
      </c>
    </row>
    <row r="324" spans="2:7" x14ac:dyDescent="0.25">
      <c r="B324" s="16" t="s">
        <v>124</v>
      </c>
      <c r="C324" s="17">
        <v>38793</v>
      </c>
      <c r="D324" s="18" t="s">
        <v>121</v>
      </c>
      <c r="E324" s="19">
        <v>43</v>
      </c>
      <c r="F324" s="20">
        <v>130.94656180680499</v>
      </c>
      <c r="G324" s="18" t="s">
        <v>116</v>
      </c>
    </row>
    <row r="325" spans="2:7" x14ac:dyDescent="0.25">
      <c r="B325" s="16" t="s">
        <v>129</v>
      </c>
      <c r="C325" s="17">
        <v>38980</v>
      </c>
      <c r="D325" s="18" t="s">
        <v>118</v>
      </c>
      <c r="E325" s="19">
        <v>84</v>
      </c>
      <c r="F325" s="20">
        <v>254.38984191598601</v>
      </c>
      <c r="G325" s="18" t="s">
        <v>127</v>
      </c>
    </row>
    <row r="326" spans="2:7" x14ac:dyDescent="0.25">
      <c r="B326" s="16" t="s">
        <v>117</v>
      </c>
      <c r="C326" s="17">
        <v>38144</v>
      </c>
      <c r="D326" s="18" t="s">
        <v>125</v>
      </c>
      <c r="E326" s="19">
        <v>83</v>
      </c>
      <c r="F326" s="20">
        <v>251.631756985626</v>
      </c>
      <c r="G326" s="18" t="s">
        <v>119</v>
      </c>
    </row>
    <row r="327" spans="2:7" x14ac:dyDescent="0.25">
      <c r="B327" s="16" t="s">
        <v>117</v>
      </c>
      <c r="C327" s="17">
        <v>38210</v>
      </c>
      <c r="D327" s="18" t="s">
        <v>121</v>
      </c>
      <c r="E327" s="19">
        <v>89</v>
      </c>
      <c r="F327" s="20">
        <v>268.67182931807503</v>
      </c>
      <c r="G327" s="18" t="s">
        <v>119</v>
      </c>
    </row>
    <row r="328" spans="2:7" x14ac:dyDescent="0.25">
      <c r="B328" s="16" t="s">
        <v>129</v>
      </c>
      <c r="C328" s="17">
        <v>39002</v>
      </c>
      <c r="D328" s="18" t="s">
        <v>115</v>
      </c>
      <c r="E328" s="19">
        <v>7</v>
      </c>
      <c r="F328" s="20">
        <v>22.668540241379102</v>
      </c>
      <c r="G328" s="18" t="s">
        <v>116</v>
      </c>
    </row>
    <row r="329" spans="2:7" x14ac:dyDescent="0.25">
      <c r="B329" s="16" t="s">
        <v>117</v>
      </c>
      <c r="C329" s="17">
        <v>38177</v>
      </c>
      <c r="D329" s="18" t="s">
        <v>118</v>
      </c>
      <c r="E329" s="19">
        <v>68</v>
      </c>
      <c r="F329" s="20">
        <v>205.75644454699699</v>
      </c>
      <c r="G329" s="18" t="s">
        <v>116</v>
      </c>
    </row>
    <row r="330" spans="2:7" x14ac:dyDescent="0.25">
      <c r="B330" s="16" t="s">
        <v>129</v>
      </c>
      <c r="C330" s="17">
        <v>38639</v>
      </c>
      <c r="D330" s="18" t="s">
        <v>125</v>
      </c>
      <c r="E330" s="19">
        <v>38</v>
      </c>
      <c r="F330" s="20">
        <v>116.142882517007</v>
      </c>
      <c r="G330" s="18" t="s">
        <v>122</v>
      </c>
    </row>
    <row r="331" spans="2:7" x14ac:dyDescent="0.25">
      <c r="B331" s="16" t="s">
        <v>131</v>
      </c>
      <c r="C331" s="17">
        <v>38012</v>
      </c>
      <c r="D331" s="18" t="s">
        <v>125</v>
      </c>
      <c r="E331" s="19">
        <v>90</v>
      </c>
      <c r="F331" s="20">
        <v>271.33320954515801</v>
      </c>
      <c r="G331" s="18" t="s">
        <v>119</v>
      </c>
    </row>
    <row r="332" spans="2:7" x14ac:dyDescent="0.25">
      <c r="B332" s="16" t="s">
        <v>131</v>
      </c>
      <c r="C332" s="17">
        <v>38210</v>
      </c>
      <c r="D332" s="18" t="s">
        <v>125</v>
      </c>
      <c r="E332" s="19">
        <v>10</v>
      </c>
      <c r="F332" s="20">
        <v>31.7400634545976</v>
      </c>
      <c r="G332" s="18" t="s">
        <v>122</v>
      </c>
    </row>
    <row r="333" spans="2:7" x14ac:dyDescent="0.25">
      <c r="B333" s="16" t="s">
        <v>126</v>
      </c>
      <c r="C333" s="17">
        <v>39024</v>
      </c>
      <c r="D333" s="18" t="s">
        <v>118</v>
      </c>
      <c r="E333" s="19">
        <v>13</v>
      </c>
      <c r="F333" s="20">
        <v>40.182824201163797</v>
      </c>
      <c r="G333" s="18" t="s">
        <v>127</v>
      </c>
    </row>
    <row r="334" spans="2:7" x14ac:dyDescent="0.25">
      <c r="B334" s="16" t="s">
        <v>130</v>
      </c>
      <c r="C334" s="17">
        <v>38155</v>
      </c>
      <c r="D334" s="18" t="s">
        <v>115</v>
      </c>
      <c r="E334" s="19">
        <v>68</v>
      </c>
      <c r="F334" s="20">
        <v>206.37862292228601</v>
      </c>
      <c r="G334" s="18" t="s">
        <v>122</v>
      </c>
    </row>
    <row r="335" spans="2:7" x14ac:dyDescent="0.25">
      <c r="B335" s="16" t="s">
        <v>123</v>
      </c>
      <c r="C335" s="17">
        <v>38144</v>
      </c>
      <c r="D335" s="18" t="s">
        <v>118</v>
      </c>
      <c r="E335" s="19">
        <v>40</v>
      </c>
      <c r="F335" s="20">
        <v>122.170791125782</v>
      </c>
      <c r="G335" s="18" t="s">
        <v>116</v>
      </c>
    </row>
    <row r="336" spans="2:7" x14ac:dyDescent="0.25">
      <c r="B336" s="16" t="s">
        <v>130</v>
      </c>
      <c r="C336" s="17">
        <v>38507</v>
      </c>
      <c r="D336" s="18" t="s">
        <v>118</v>
      </c>
      <c r="E336" s="19">
        <v>17</v>
      </c>
      <c r="F336" s="20">
        <v>52.575815801836903</v>
      </c>
      <c r="G336" s="18" t="s">
        <v>122</v>
      </c>
    </row>
    <row r="337" spans="2:7" x14ac:dyDescent="0.25">
      <c r="B337" s="16" t="s">
        <v>126</v>
      </c>
      <c r="C337" s="17">
        <v>38320</v>
      </c>
      <c r="D337" s="18" t="s">
        <v>118</v>
      </c>
      <c r="E337" s="19">
        <v>6</v>
      </c>
      <c r="F337" s="20">
        <v>19.233532374060498</v>
      </c>
      <c r="G337" s="18" t="s">
        <v>122</v>
      </c>
    </row>
    <row r="338" spans="2:7" x14ac:dyDescent="0.25">
      <c r="B338" s="16" t="s">
        <v>126</v>
      </c>
      <c r="C338" s="17">
        <v>38848</v>
      </c>
      <c r="D338" s="18" t="s">
        <v>118</v>
      </c>
      <c r="E338" s="19">
        <v>27</v>
      </c>
      <c r="F338" s="20">
        <v>83.786086457485794</v>
      </c>
      <c r="G338" s="18" t="s">
        <v>122</v>
      </c>
    </row>
    <row r="339" spans="2:7" x14ac:dyDescent="0.25">
      <c r="B339" s="16" t="s">
        <v>123</v>
      </c>
      <c r="C339" s="17">
        <v>38925</v>
      </c>
      <c r="D339" s="18" t="s">
        <v>118</v>
      </c>
      <c r="E339" s="19">
        <v>80</v>
      </c>
      <c r="F339" s="20">
        <v>242.19406499777301</v>
      </c>
      <c r="G339" s="18" t="s">
        <v>119</v>
      </c>
    </row>
    <row r="340" spans="2:7" x14ac:dyDescent="0.25">
      <c r="B340" s="16" t="s">
        <v>124</v>
      </c>
      <c r="C340" s="17">
        <v>38210</v>
      </c>
      <c r="D340" s="18" t="s">
        <v>128</v>
      </c>
      <c r="E340" s="19">
        <v>-1</v>
      </c>
      <c r="F340" s="20">
        <v>-0.92679798413568204</v>
      </c>
      <c r="G340" s="18" t="s">
        <v>122</v>
      </c>
    </row>
    <row r="341" spans="2:7" x14ac:dyDescent="0.25">
      <c r="B341" s="16" t="s">
        <v>117</v>
      </c>
      <c r="C341" s="17">
        <v>38804</v>
      </c>
      <c r="D341" s="18" t="s">
        <v>128</v>
      </c>
      <c r="E341" s="19">
        <v>89</v>
      </c>
      <c r="F341" s="20">
        <v>269.26351673512897</v>
      </c>
      <c r="G341" s="18" t="s">
        <v>116</v>
      </c>
    </row>
    <row r="342" spans="2:7" x14ac:dyDescent="0.25">
      <c r="B342" s="16" t="s">
        <v>117</v>
      </c>
      <c r="C342" s="17">
        <v>38441</v>
      </c>
      <c r="D342" s="18" t="s">
        <v>125</v>
      </c>
      <c r="E342" s="19">
        <v>21</v>
      </c>
      <c r="F342" s="20">
        <v>65.224154633883998</v>
      </c>
      <c r="G342" s="18" t="s">
        <v>119</v>
      </c>
    </row>
    <row r="343" spans="2:7" x14ac:dyDescent="0.25">
      <c r="B343" s="16" t="s">
        <v>126</v>
      </c>
      <c r="C343" s="17">
        <v>39068</v>
      </c>
      <c r="D343" s="18" t="s">
        <v>115</v>
      </c>
      <c r="E343" s="19">
        <v>37</v>
      </c>
      <c r="F343" s="20">
        <v>113.11652988941201</v>
      </c>
      <c r="G343" s="18" t="s">
        <v>127</v>
      </c>
    </row>
    <row r="344" spans="2:7" x14ac:dyDescent="0.25">
      <c r="B344" s="16" t="s">
        <v>124</v>
      </c>
      <c r="C344" s="17">
        <v>38397</v>
      </c>
      <c r="D344" s="18" t="s">
        <v>121</v>
      </c>
      <c r="E344" s="19">
        <v>15</v>
      </c>
      <c r="F344" s="20">
        <v>46.637898863261803</v>
      </c>
      <c r="G344" s="18" t="s">
        <v>127</v>
      </c>
    </row>
    <row r="345" spans="2:7" x14ac:dyDescent="0.25">
      <c r="B345" s="16" t="s">
        <v>120</v>
      </c>
      <c r="C345" s="17">
        <v>38133</v>
      </c>
      <c r="D345" s="18" t="s">
        <v>128</v>
      </c>
      <c r="E345" s="19">
        <v>94</v>
      </c>
      <c r="F345" s="20">
        <v>283.62009758002898</v>
      </c>
      <c r="G345" s="18" t="s">
        <v>119</v>
      </c>
    </row>
    <row r="346" spans="2:7" x14ac:dyDescent="0.25">
      <c r="B346" s="16" t="s">
        <v>131</v>
      </c>
      <c r="C346" s="17">
        <v>38551</v>
      </c>
      <c r="D346" s="18" t="s">
        <v>128</v>
      </c>
      <c r="E346" s="19">
        <v>85</v>
      </c>
      <c r="F346" s="20">
        <v>257.28530472715198</v>
      </c>
      <c r="G346" s="18" t="s">
        <v>116</v>
      </c>
    </row>
    <row r="347" spans="2:7" x14ac:dyDescent="0.25">
      <c r="B347" s="16" t="s">
        <v>124</v>
      </c>
      <c r="C347" s="17">
        <v>38551</v>
      </c>
      <c r="D347" s="18" t="s">
        <v>118</v>
      </c>
      <c r="E347" s="19">
        <v>95</v>
      </c>
      <c r="F347" s="20">
        <v>286.97940760158701</v>
      </c>
      <c r="G347" s="18" t="s">
        <v>116</v>
      </c>
    </row>
    <row r="348" spans="2:7" x14ac:dyDescent="0.25">
      <c r="B348" s="16" t="s">
        <v>129</v>
      </c>
      <c r="C348" s="17">
        <v>38496</v>
      </c>
      <c r="D348" s="18" t="s">
        <v>121</v>
      </c>
      <c r="E348" s="19">
        <v>25</v>
      </c>
      <c r="F348" s="20">
        <v>76.368933708358398</v>
      </c>
      <c r="G348" s="18" t="s">
        <v>116</v>
      </c>
    </row>
    <row r="349" spans="2:7" x14ac:dyDescent="0.25">
      <c r="B349" s="16" t="s">
        <v>117</v>
      </c>
      <c r="C349" s="17">
        <v>38826</v>
      </c>
      <c r="D349" s="18" t="s">
        <v>128</v>
      </c>
      <c r="E349" s="19">
        <v>69</v>
      </c>
      <c r="F349" s="20">
        <v>208.607105444589</v>
      </c>
      <c r="G349" s="18" t="s">
        <v>122</v>
      </c>
    </row>
    <row r="350" spans="2:7" x14ac:dyDescent="0.25">
      <c r="B350" s="16" t="s">
        <v>130</v>
      </c>
      <c r="C350" s="17">
        <v>38595</v>
      </c>
      <c r="D350" s="18" t="s">
        <v>118</v>
      </c>
      <c r="E350" s="19">
        <v>72</v>
      </c>
      <c r="F350" s="20">
        <v>218.66914833137901</v>
      </c>
      <c r="G350" s="18" t="s">
        <v>119</v>
      </c>
    </row>
    <row r="351" spans="2:7" x14ac:dyDescent="0.25">
      <c r="B351" s="16" t="s">
        <v>123</v>
      </c>
      <c r="C351" s="17">
        <v>38760</v>
      </c>
      <c r="D351" s="18" t="s">
        <v>121</v>
      </c>
      <c r="E351" s="19">
        <v>-4</v>
      </c>
      <c r="F351" s="20">
        <v>-9.5040489301123898</v>
      </c>
      <c r="G351" s="18" t="s">
        <v>122</v>
      </c>
    </row>
    <row r="352" spans="2:7" x14ac:dyDescent="0.25">
      <c r="B352" s="16" t="s">
        <v>124</v>
      </c>
      <c r="C352" s="17">
        <v>38529</v>
      </c>
      <c r="D352" s="18" t="s">
        <v>121</v>
      </c>
      <c r="E352" s="19">
        <v>21</v>
      </c>
      <c r="F352" s="20">
        <v>64.847838929147301</v>
      </c>
      <c r="G352" s="18" t="s">
        <v>122</v>
      </c>
    </row>
    <row r="353" spans="2:7" x14ac:dyDescent="0.25">
      <c r="B353" s="16" t="s">
        <v>124</v>
      </c>
      <c r="C353" s="17">
        <v>38364</v>
      </c>
      <c r="D353" s="18" t="s">
        <v>125</v>
      </c>
      <c r="E353" s="19">
        <v>85</v>
      </c>
      <c r="F353" s="20">
        <v>256.96799909003499</v>
      </c>
      <c r="G353" s="18" t="s">
        <v>127</v>
      </c>
    </row>
    <row r="354" spans="2:7" x14ac:dyDescent="0.25">
      <c r="B354" s="16" t="s">
        <v>129</v>
      </c>
      <c r="C354" s="17">
        <v>38606</v>
      </c>
      <c r="D354" s="18" t="s">
        <v>125</v>
      </c>
      <c r="E354" s="19">
        <v>85</v>
      </c>
      <c r="F354" s="20">
        <v>257.09598807037401</v>
      </c>
      <c r="G354" s="18" t="s">
        <v>116</v>
      </c>
    </row>
    <row r="355" spans="2:7" x14ac:dyDescent="0.25">
      <c r="B355" s="16" t="s">
        <v>120</v>
      </c>
      <c r="C355" s="17">
        <v>38639</v>
      </c>
      <c r="D355" s="18" t="s">
        <v>115</v>
      </c>
      <c r="E355" s="19">
        <v>79</v>
      </c>
      <c r="F355" s="20">
        <v>239.755896624927</v>
      </c>
      <c r="G355" s="18" t="s">
        <v>116</v>
      </c>
    </row>
    <row r="356" spans="2:7" x14ac:dyDescent="0.25">
      <c r="B356" s="16" t="s">
        <v>130</v>
      </c>
      <c r="C356" s="17">
        <v>38969</v>
      </c>
      <c r="D356" s="18" t="s">
        <v>115</v>
      </c>
      <c r="E356" s="19">
        <v>81</v>
      </c>
      <c r="F356" s="20">
        <v>245.01127594931799</v>
      </c>
      <c r="G356" s="18" t="s">
        <v>116</v>
      </c>
    </row>
    <row r="357" spans="2:7" x14ac:dyDescent="0.25">
      <c r="B357" s="16" t="s">
        <v>120</v>
      </c>
      <c r="C357" s="17">
        <v>38958</v>
      </c>
      <c r="D357" s="18" t="s">
        <v>125</v>
      </c>
      <c r="E357" s="19">
        <v>76</v>
      </c>
      <c r="F357" s="20">
        <v>229.57757100656301</v>
      </c>
      <c r="G357" s="18" t="s">
        <v>127</v>
      </c>
    </row>
    <row r="358" spans="2:7" x14ac:dyDescent="0.25">
      <c r="B358" s="16" t="s">
        <v>120</v>
      </c>
      <c r="C358" s="17">
        <v>38518</v>
      </c>
      <c r="D358" s="18" t="s">
        <v>115</v>
      </c>
      <c r="E358" s="19">
        <v>31</v>
      </c>
      <c r="F358" s="20">
        <v>95.411837871052697</v>
      </c>
      <c r="G358" s="18" t="s">
        <v>127</v>
      </c>
    </row>
    <row r="359" spans="2:7" x14ac:dyDescent="0.25">
      <c r="B359" s="16" t="s">
        <v>123</v>
      </c>
      <c r="C359" s="17">
        <v>38617</v>
      </c>
      <c r="D359" s="18" t="s">
        <v>125</v>
      </c>
      <c r="E359" s="19">
        <v>44</v>
      </c>
      <c r="F359" s="20">
        <v>133.84155746359201</v>
      </c>
      <c r="G359" s="18" t="s">
        <v>116</v>
      </c>
    </row>
    <row r="360" spans="2:7" x14ac:dyDescent="0.25">
      <c r="B360" s="16" t="s">
        <v>114</v>
      </c>
      <c r="C360" s="17">
        <v>39068</v>
      </c>
      <c r="D360" s="18" t="s">
        <v>121</v>
      </c>
      <c r="E360" s="19">
        <v>44</v>
      </c>
      <c r="F360" s="20">
        <v>133.90724137081801</v>
      </c>
      <c r="G360" s="18" t="s">
        <v>122</v>
      </c>
    </row>
    <row r="361" spans="2:7" x14ac:dyDescent="0.25">
      <c r="B361" s="16" t="s">
        <v>126</v>
      </c>
      <c r="C361" s="17">
        <v>38133</v>
      </c>
      <c r="D361" s="18" t="s">
        <v>128</v>
      </c>
      <c r="E361" s="19">
        <v>70</v>
      </c>
      <c r="F361" s="20">
        <v>211.68588054687601</v>
      </c>
      <c r="G361" s="18" t="s">
        <v>116</v>
      </c>
    </row>
    <row r="362" spans="2:7" x14ac:dyDescent="0.25">
      <c r="B362" s="16" t="s">
        <v>126</v>
      </c>
      <c r="C362" s="17">
        <v>38320</v>
      </c>
      <c r="D362" s="18" t="s">
        <v>118</v>
      </c>
      <c r="E362" s="19">
        <v>-4</v>
      </c>
      <c r="F362" s="20">
        <v>-9.4531080152815807</v>
      </c>
      <c r="G362" s="18" t="s">
        <v>127</v>
      </c>
    </row>
    <row r="363" spans="2:7" x14ac:dyDescent="0.25">
      <c r="B363" s="16" t="s">
        <v>130</v>
      </c>
      <c r="C363" s="17">
        <v>38672</v>
      </c>
      <c r="D363" s="18" t="s">
        <v>115</v>
      </c>
      <c r="E363" s="19">
        <v>28</v>
      </c>
      <c r="F363" s="20">
        <v>86.334638190049304</v>
      </c>
      <c r="G363" s="18" t="s">
        <v>119</v>
      </c>
    </row>
    <row r="364" spans="2:7" x14ac:dyDescent="0.25">
      <c r="B364" s="16" t="s">
        <v>120</v>
      </c>
      <c r="C364" s="17">
        <v>39002</v>
      </c>
      <c r="D364" s="18" t="s">
        <v>128</v>
      </c>
      <c r="E364" s="19">
        <v>83</v>
      </c>
      <c r="F364" s="20">
        <v>250.609238628897</v>
      </c>
      <c r="G364" s="18" t="s">
        <v>116</v>
      </c>
    </row>
    <row r="365" spans="2:7" x14ac:dyDescent="0.25">
      <c r="B365" s="16" t="s">
        <v>131</v>
      </c>
      <c r="C365" s="17">
        <v>38903</v>
      </c>
      <c r="D365" s="18" t="s">
        <v>115</v>
      </c>
      <c r="E365" s="19">
        <v>46</v>
      </c>
      <c r="F365" s="20">
        <v>140.47993678432599</v>
      </c>
      <c r="G365" s="18" t="s">
        <v>116</v>
      </c>
    </row>
    <row r="366" spans="2:7" x14ac:dyDescent="0.25">
      <c r="B366" s="16" t="s">
        <v>130</v>
      </c>
      <c r="C366" s="17">
        <v>38859</v>
      </c>
      <c r="D366" s="18" t="s">
        <v>115</v>
      </c>
      <c r="E366" s="19">
        <v>88</v>
      </c>
      <c r="F366" s="20">
        <v>266.351256761309</v>
      </c>
      <c r="G366" s="18" t="s">
        <v>122</v>
      </c>
    </row>
    <row r="367" spans="2:7" x14ac:dyDescent="0.25">
      <c r="B367" s="16" t="s">
        <v>129</v>
      </c>
      <c r="C367" s="17">
        <v>38639</v>
      </c>
      <c r="D367" s="18" t="s">
        <v>115</v>
      </c>
      <c r="E367" s="19">
        <v>-9</v>
      </c>
      <c r="F367" s="20">
        <v>-24.537461299444701</v>
      </c>
      <c r="G367" s="18" t="s">
        <v>127</v>
      </c>
    </row>
    <row r="368" spans="2:7" x14ac:dyDescent="0.25">
      <c r="B368" s="16" t="s">
        <v>117</v>
      </c>
      <c r="C368" s="17">
        <v>38573</v>
      </c>
      <c r="D368" s="18" t="s">
        <v>118</v>
      </c>
      <c r="E368" s="19">
        <v>-8</v>
      </c>
      <c r="F368" s="20">
        <v>-21.825357589950698</v>
      </c>
      <c r="G368" s="18" t="s">
        <v>122</v>
      </c>
    </row>
    <row r="369" spans="2:7" x14ac:dyDescent="0.25">
      <c r="B369" s="16" t="s">
        <v>124</v>
      </c>
      <c r="C369" s="17">
        <v>38903</v>
      </c>
      <c r="D369" s="18" t="s">
        <v>118</v>
      </c>
      <c r="E369" s="19">
        <v>37</v>
      </c>
      <c r="F369" s="20">
        <v>113.010159221655</v>
      </c>
      <c r="G369" s="18" t="s">
        <v>119</v>
      </c>
    </row>
    <row r="370" spans="2:7" x14ac:dyDescent="0.25">
      <c r="B370" s="16" t="s">
        <v>117</v>
      </c>
      <c r="C370" s="17">
        <v>38045</v>
      </c>
      <c r="D370" s="18" t="s">
        <v>118</v>
      </c>
      <c r="E370" s="19">
        <v>20</v>
      </c>
      <c r="F370" s="20">
        <v>61.6787928284201</v>
      </c>
      <c r="G370" s="18" t="s">
        <v>127</v>
      </c>
    </row>
    <row r="371" spans="2:7" x14ac:dyDescent="0.25">
      <c r="B371" s="16" t="s">
        <v>126</v>
      </c>
      <c r="C371" s="17">
        <v>38606</v>
      </c>
      <c r="D371" s="18" t="s">
        <v>115</v>
      </c>
      <c r="E371" s="19">
        <v>2</v>
      </c>
      <c r="F371" s="20">
        <v>7.7509272810830501</v>
      </c>
      <c r="G371" s="18" t="s">
        <v>122</v>
      </c>
    </row>
    <row r="372" spans="2:7" x14ac:dyDescent="0.25">
      <c r="B372" s="16" t="s">
        <v>120</v>
      </c>
      <c r="C372" s="17">
        <v>38584</v>
      </c>
      <c r="D372" s="18" t="s">
        <v>125</v>
      </c>
      <c r="E372" s="19">
        <v>36</v>
      </c>
      <c r="F372" s="20">
        <v>110.594181259881</v>
      </c>
      <c r="G372" s="18" t="s">
        <v>116</v>
      </c>
    </row>
    <row r="373" spans="2:7" x14ac:dyDescent="0.25">
      <c r="B373" s="16" t="s">
        <v>120</v>
      </c>
      <c r="C373" s="17">
        <v>38628</v>
      </c>
      <c r="D373" s="18" t="s">
        <v>128</v>
      </c>
      <c r="E373" s="19">
        <v>34</v>
      </c>
      <c r="F373" s="20">
        <v>103.889650964586</v>
      </c>
      <c r="G373" s="18" t="s">
        <v>122</v>
      </c>
    </row>
    <row r="374" spans="2:7" x14ac:dyDescent="0.25">
      <c r="B374" s="16" t="s">
        <v>131</v>
      </c>
      <c r="C374" s="17">
        <v>38837</v>
      </c>
      <c r="D374" s="18" t="s">
        <v>125</v>
      </c>
      <c r="E374" s="19">
        <v>84</v>
      </c>
      <c r="F374" s="20">
        <v>253.89322061575001</v>
      </c>
      <c r="G374" s="18" t="s">
        <v>119</v>
      </c>
    </row>
    <row r="375" spans="2:7" x14ac:dyDescent="0.25">
      <c r="B375" s="16" t="s">
        <v>117</v>
      </c>
      <c r="C375" s="17">
        <v>38947</v>
      </c>
      <c r="D375" s="18" t="s">
        <v>128</v>
      </c>
      <c r="E375" s="19">
        <v>89</v>
      </c>
      <c r="F375" s="20">
        <v>268.47594870423097</v>
      </c>
      <c r="G375" s="18" t="s">
        <v>127</v>
      </c>
    </row>
    <row r="376" spans="2:7" x14ac:dyDescent="0.25">
      <c r="B376" s="16" t="s">
        <v>123</v>
      </c>
      <c r="C376" s="17">
        <v>38749</v>
      </c>
      <c r="D376" s="18" t="s">
        <v>115</v>
      </c>
      <c r="E376" s="19">
        <v>31</v>
      </c>
      <c r="F376" s="20">
        <v>95.680691267513794</v>
      </c>
      <c r="G376" s="18" t="s">
        <v>116</v>
      </c>
    </row>
    <row r="377" spans="2:7" x14ac:dyDescent="0.25">
      <c r="B377" s="16" t="s">
        <v>131</v>
      </c>
      <c r="C377" s="17">
        <v>38067</v>
      </c>
      <c r="D377" s="18" t="s">
        <v>115</v>
      </c>
      <c r="E377" s="19">
        <v>7</v>
      </c>
      <c r="F377" s="20">
        <v>22.5458632552394</v>
      </c>
      <c r="G377" s="18" t="s">
        <v>122</v>
      </c>
    </row>
    <row r="378" spans="2:7" x14ac:dyDescent="0.25">
      <c r="B378" s="16" t="s">
        <v>117</v>
      </c>
      <c r="C378" s="17">
        <v>38023</v>
      </c>
      <c r="D378" s="18" t="s">
        <v>115</v>
      </c>
      <c r="E378" s="19">
        <v>7</v>
      </c>
      <c r="F378" s="20">
        <v>22.9391933430372</v>
      </c>
      <c r="G378" s="18" t="s">
        <v>122</v>
      </c>
    </row>
    <row r="379" spans="2:7" x14ac:dyDescent="0.25">
      <c r="B379" s="16" t="s">
        <v>129</v>
      </c>
      <c r="C379" s="17">
        <v>38771</v>
      </c>
      <c r="D379" s="18" t="s">
        <v>125</v>
      </c>
      <c r="E379" s="19">
        <v>76</v>
      </c>
      <c r="F379" s="20">
        <v>229.89259006043201</v>
      </c>
      <c r="G379" s="18" t="s">
        <v>127</v>
      </c>
    </row>
    <row r="380" spans="2:7" x14ac:dyDescent="0.25">
      <c r="B380" s="16" t="s">
        <v>123</v>
      </c>
      <c r="C380" s="17">
        <v>38199</v>
      </c>
      <c r="D380" s="18" t="s">
        <v>118</v>
      </c>
      <c r="E380" s="19">
        <v>6</v>
      </c>
      <c r="F380" s="20">
        <v>19.5610173084868</v>
      </c>
      <c r="G380" s="18" t="s">
        <v>122</v>
      </c>
    </row>
    <row r="381" spans="2:7" x14ac:dyDescent="0.25">
      <c r="B381" s="16" t="s">
        <v>126</v>
      </c>
      <c r="C381" s="17">
        <v>39013</v>
      </c>
      <c r="D381" s="18" t="s">
        <v>115</v>
      </c>
      <c r="E381" s="19">
        <v>43</v>
      </c>
      <c r="F381" s="20">
        <v>130.28590210776699</v>
      </c>
      <c r="G381" s="18" t="s">
        <v>122</v>
      </c>
    </row>
    <row r="382" spans="2:7" x14ac:dyDescent="0.25">
      <c r="B382" s="16" t="s">
        <v>131</v>
      </c>
      <c r="C382" s="17">
        <v>38001</v>
      </c>
      <c r="D382" s="18" t="s">
        <v>128</v>
      </c>
      <c r="E382" s="19">
        <v>20</v>
      </c>
      <c r="F382" s="20">
        <v>62.182772082560298</v>
      </c>
      <c r="G382" s="18" t="s">
        <v>122</v>
      </c>
    </row>
    <row r="383" spans="2:7" x14ac:dyDescent="0.25">
      <c r="B383" s="16" t="s">
        <v>123</v>
      </c>
      <c r="C383" s="17">
        <v>38793</v>
      </c>
      <c r="D383" s="18" t="s">
        <v>121</v>
      </c>
      <c r="E383" s="19">
        <v>11</v>
      </c>
      <c r="F383" s="20">
        <v>35.0768187054409</v>
      </c>
      <c r="G383" s="18" t="s">
        <v>116</v>
      </c>
    </row>
    <row r="384" spans="2:7" x14ac:dyDescent="0.25">
      <c r="B384" s="16" t="s">
        <v>130</v>
      </c>
      <c r="C384" s="17">
        <v>38529</v>
      </c>
      <c r="D384" s="18" t="s">
        <v>125</v>
      </c>
      <c r="E384" s="19">
        <v>35</v>
      </c>
      <c r="F384" s="20">
        <v>107.053238247005</v>
      </c>
      <c r="G384" s="18" t="s">
        <v>127</v>
      </c>
    </row>
    <row r="385" spans="2:7" x14ac:dyDescent="0.25">
      <c r="B385" s="16" t="s">
        <v>129</v>
      </c>
      <c r="C385" s="17">
        <v>38793</v>
      </c>
      <c r="D385" s="18" t="s">
        <v>118</v>
      </c>
      <c r="E385" s="19">
        <v>72</v>
      </c>
      <c r="F385" s="20">
        <v>218.15023917907899</v>
      </c>
      <c r="G385" s="18" t="s">
        <v>116</v>
      </c>
    </row>
    <row r="386" spans="2:7" x14ac:dyDescent="0.25">
      <c r="B386" s="16" t="s">
        <v>131</v>
      </c>
      <c r="C386" s="17">
        <v>38133</v>
      </c>
      <c r="D386" s="18" t="s">
        <v>118</v>
      </c>
      <c r="E386" s="19">
        <v>49</v>
      </c>
      <c r="F386" s="20">
        <v>148.926929750748</v>
      </c>
      <c r="G386" s="18" t="s">
        <v>122</v>
      </c>
    </row>
    <row r="387" spans="2:7" x14ac:dyDescent="0.25">
      <c r="B387" s="16" t="s">
        <v>130</v>
      </c>
      <c r="C387" s="17">
        <v>38782</v>
      </c>
      <c r="D387" s="18" t="s">
        <v>118</v>
      </c>
      <c r="E387" s="19">
        <v>88</v>
      </c>
      <c r="F387" s="20">
        <v>266.64631383797899</v>
      </c>
      <c r="G387" s="18" t="s">
        <v>119</v>
      </c>
    </row>
    <row r="388" spans="2:7" x14ac:dyDescent="0.25">
      <c r="B388" s="16" t="s">
        <v>120</v>
      </c>
      <c r="C388" s="17">
        <v>38804</v>
      </c>
      <c r="D388" s="18" t="s">
        <v>118</v>
      </c>
      <c r="E388" s="19">
        <v>45</v>
      </c>
      <c r="F388" s="20">
        <v>136.00734165157499</v>
      </c>
      <c r="G388" s="18" t="s">
        <v>119</v>
      </c>
    </row>
    <row r="389" spans="2:7" x14ac:dyDescent="0.25">
      <c r="B389" s="16" t="s">
        <v>120</v>
      </c>
      <c r="C389" s="17">
        <v>38067</v>
      </c>
      <c r="D389" s="18" t="s">
        <v>115</v>
      </c>
      <c r="E389" s="19">
        <v>37</v>
      </c>
      <c r="F389" s="20">
        <v>112.929004157211</v>
      </c>
      <c r="G389" s="18" t="s">
        <v>119</v>
      </c>
    </row>
    <row r="390" spans="2:7" x14ac:dyDescent="0.25">
      <c r="B390" s="16" t="s">
        <v>124</v>
      </c>
      <c r="C390" s="17">
        <v>38452</v>
      </c>
      <c r="D390" s="18" t="s">
        <v>115</v>
      </c>
      <c r="E390" s="19">
        <v>12</v>
      </c>
      <c r="F390" s="20">
        <v>38.618337900456297</v>
      </c>
      <c r="G390" s="18" t="s">
        <v>119</v>
      </c>
    </row>
    <row r="391" spans="2:7" x14ac:dyDescent="0.25">
      <c r="B391" s="16" t="s">
        <v>130</v>
      </c>
      <c r="C391" s="17">
        <v>38122</v>
      </c>
      <c r="D391" s="18" t="s">
        <v>128</v>
      </c>
      <c r="E391" s="19">
        <v>18</v>
      </c>
      <c r="F391" s="20">
        <v>55.932067779481002</v>
      </c>
      <c r="G391" s="18" t="s">
        <v>119</v>
      </c>
    </row>
    <row r="392" spans="2:7" x14ac:dyDescent="0.25">
      <c r="B392" s="16" t="s">
        <v>117</v>
      </c>
      <c r="C392" s="17">
        <v>38738</v>
      </c>
      <c r="D392" s="18" t="s">
        <v>115</v>
      </c>
      <c r="E392" s="19">
        <v>75</v>
      </c>
      <c r="F392" s="20">
        <v>226.997965563115</v>
      </c>
      <c r="G392" s="18" t="s">
        <v>116</v>
      </c>
    </row>
    <row r="393" spans="2:7" x14ac:dyDescent="0.25">
      <c r="B393" s="16" t="s">
        <v>130</v>
      </c>
      <c r="C393" s="17">
        <v>38408</v>
      </c>
      <c r="D393" s="18" t="s">
        <v>118</v>
      </c>
      <c r="E393" s="19">
        <v>8</v>
      </c>
      <c r="F393" s="20">
        <v>26.314204821327198</v>
      </c>
      <c r="G393" s="18" t="s">
        <v>116</v>
      </c>
    </row>
    <row r="394" spans="2:7" x14ac:dyDescent="0.25">
      <c r="B394" s="16" t="s">
        <v>114</v>
      </c>
      <c r="C394" s="17">
        <v>38078</v>
      </c>
      <c r="D394" s="18" t="s">
        <v>115</v>
      </c>
      <c r="E394" s="19">
        <v>37</v>
      </c>
      <c r="F394" s="20">
        <v>112.535342486277</v>
      </c>
      <c r="G394" s="18" t="s">
        <v>127</v>
      </c>
    </row>
    <row r="395" spans="2:7" x14ac:dyDescent="0.25">
      <c r="B395" s="16" t="s">
        <v>120</v>
      </c>
      <c r="C395" s="17">
        <v>38342</v>
      </c>
      <c r="D395" s="18" t="s">
        <v>115</v>
      </c>
      <c r="E395" s="19">
        <v>-6</v>
      </c>
      <c r="F395" s="20">
        <v>-16.4123658182158</v>
      </c>
      <c r="G395" s="18" t="s">
        <v>116</v>
      </c>
    </row>
    <row r="396" spans="2:7" x14ac:dyDescent="0.25">
      <c r="B396" s="16" t="s">
        <v>114</v>
      </c>
      <c r="C396" s="17">
        <v>38122</v>
      </c>
      <c r="D396" s="18" t="s">
        <v>121</v>
      </c>
      <c r="E396" s="19">
        <v>56</v>
      </c>
      <c r="F396" s="20">
        <v>169.27515470165301</v>
      </c>
      <c r="G396" s="18" t="s">
        <v>119</v>
      </c>
    </row>
    <row r="397" spans="2:7" x14ac:dyDescent="0.25">
      <c r="B397" s="16" t="s">
        <v>130</v>
      </c>
      <c r="C397" s="17">
        <v>38331</v>
      </c>
      <c r="D397" s="18" t="s">
        <v>125</v>
      </c>
      <c r="E397" s="19">
        <v>53</v>
      </c>
      <c r="F397" s="20">
        <v>161.325465577957</v>
      </c>
      <c r="G397" s="18" t="s">
        <v>119</v>
      </c>
    </row>
    <row r="398" spans="2:7" x14ac:dyDescent="0.25">
      <c r="B398" s="16" t="s">
        <v>126</v>
      </c>
      <c r="C398" s="17">
        <v>38133</v>
      </c>
      <c r="D398" s="18" t="s">
        <v>115</v>
      </c>
      <c r="E398" s="19">
        <v>62</v>
      </c>
      <c r="F398" s="20">
        <v>187.71993550398901</v>
      </c>
      <c r="G398" s="18" t="s">
        <v>116</v>
      </c>
    </row>
    <row r="399" spans="2:7" x14ac:dyDescent="0.25">
      <c r="B399" s="16" t="s">
        <v>120</v>
      </c>
      <c r="C399" s="17">
        <v>38441</v>
      </c>
      <c r="D399" s="18" t="s">
        <v>128</v>
      </c>
      <c r="E399" s="19">
        <v>90</v>
      </c>
      <c r="F399" s="20">
        <v>271.30519777626301</v>
      </c>
      <c r="G399" s="18" t="s">
        <v>119</v>
      </c>
    </row>
    <row r="400" spans="2:7" x14ac:dyDescent="0.25">
      <c r="B400" s="16" t="s">
        <v>120</v>
      </c>
      <c r="C400" s="17">
        <v>38001</v>
      </c>
      <c r="D400" s="18" t="s">
        <v>125</v>
      </c>
      <c r="E400" s="19">
        <v>30</v>
      </c>
      <c r="F400" s="20">
        <v>92.293324121451903</v>
      </c>
      <c r="G400" s="18" t="s">
        <v>119</v>
      </c>
    </row>
    <row r="401" spans="2:7" x14ac:dyDescent="0.25">
      <c r="B401" s="16" t="s">
        <v>124</v>
      </c>
      <c r="C401" s="17">
        <v>38397</v>
      </c>
      <c r="D401" s="18" t="s">
        <v>118</v>
      </c>
      <c r="E401" s="19">
        <v>36</v>
      </c>
      <c r="F401" s="20">
        <v>110.393912488696</v>
      </c>
      <c r="G401" s="18" t="s">
        <v>127</v>
      </c>
    </row>
    <row r="402" spans="2:7" x14ac:dyDescent="0.25">
      <c r="B402" s="16" t="s">
        <v>126</v>
      </c>
      <c r="C402" s="17">
        <v>38419</v>
      </c>
      <c r="D402" s="18" t="s">
        <v>125</v>
      </c>
      <c r="E402" s="19">
        <v>76</v>
      </c>
      <c r="F402" s="20">
        <v>230.11911772178499</v>
      </c>
      <c r="G402" s="18" t="s">
        <v>122</v>
      </c>
    </row>
    <row r="403" spans="2:7" x14ac:dyDescent="0.25">
      <c r="B403" s="16" t="s">
        <v>129</v>
      </c>
      <c r="C403" s="17">
        <v>38452</v>
      </c>
      <c r="D403" s="18" t="s">
        <v>115</v>
      </c>
      <c r="E403" s="19">
        <v>-4</v>
      </c>
      <c r="F403" s="20">
        <v>-10.045852408088701</v>
      </c>
      <c r="G403" s="18" t="s">
        <v>116</v>
      </c>
    </row>
    <row r="404" spans="2:7" x14ac:dyDescent="0.25">
      <c r="B404" s="16" t="s">
        <v>124</v>
      </c>
      <c r="C404" s="17">
        <v>38331</v>
      </c>
      <c r="D404" s="18" t="s">
        <v>121</v>
      </c>
      <c r="E404" s="19">
        <v>26</v>
      </c>
      <c r="F404" s="20">
        <v>80.067286712333498</v>
      </c>
      <c r="G404" s="18" t="s">
        <v>119</v>
      </c>
    </row>
    <row r="405" spans="2:7" x14ac:dyDescent="0.25">
      <c r="B405" s="16" t="s">
        <v>126</v>
      </c>
      <c r="C405" s="17">
        <v>38485</v>
      </c>
      <c r="D405" s="18" t="s">
        <v>115</v>
      </c>
      <c r="E405" s="19">
        <v>-5</v>
      </c>
      <c r="F405" s="20">
        <v>-12.7998430186961</v>
      </c>
      <c r="G405" s="18" t="s">
        <v>122</v>
      </c>
    </row>
    <row r="406" spans="2:7" x14ac:dyDescent="0.25">
      <c r="B406" s="16" t="s">
        <v>123</v>
      </c>
      <c r="C406" s="17">
        <v>38111</v>
      </c>
      <c r="D406" s="18" t="s">
        <v>118</v>
      </c>
      <c r="E406" s="19">
        <v>44</v>
      </c>
      <c r="F406" s="20">
        <v>133.92031416884799</v>
      </c>
      <c r="G406" s="18" t="s">
        <v>119</v>
      </c>
    </row>
    <row r="407" spans="2:7" x14ac:dyDescent="0.25">
      <c r="B407" s="16" t="s">
        <v>124</v>
      </c>
      <c r="C407" s="17">
        <v>38034</v>
      </c>
      <c r="D407" s="18" t="s">
        <v>128</v>
      </c>
      <c r="E407" s="19">
        <v>91</v>
      </c>
      <c r="F407" s="20">
        <v>274.81127367201901</v>
      </c>
      <c r="G407" s="18" t="s">
        <v>116</v>
      </c>
    </row>
    <row r="408" spans="2:7" x14ac:dyDescent="0.25">
      <c r="B408" s="16" t="s">
        <v>129</v>
      </c>
      <c r="C408" s="17">
        <v>38056</v>
      </c>
      <c r="D408" s="18" t="s">
        <v>115</v>
      </c>
      <c r="E408" s="19">
        <v>78</v>
      </c>
      <c r="F408" s="20">
        <v>235.98595343131899</v>
      </c>
      <c r="G408" s="18" t="s">
        <v>122</v>
      </c>
    </row>
    <row r="409" spans="2:7" x14ac:dyDescent="0.25">
      <c r="B409" s="16" t="s">
        <v>130</v>
      </c>
      <c r="C409" s="17">
        <v>38859</v>
      </c>
      <c r="D409" s="18" t="s">
        <v>115</v>
      </c>
      <c r="E409" s="19">
        <v>69</v>
      </c>
      <c r="F409" s="20">
        <v>208.58962786585201</v>
      </c>
      <c r="G409" s="18" t="s">
        <v>119</v>
      </c>
    </row>
    <row r="410" spans="2:7" x14ac:dyDescent="0.25">
      <c r="B410" s="16" t="s">
        <v>114</v>
      </c>
      <c r="C410" s="17">
        <v>38276</v>
      </c>
      <c r="D410" s="18" t="s">
        <v>128</v>
      </c>
      <c r="E410" s="19">
        <v>74</v>
      </c>
      <c r="F410" s="20">
        <v>224.04305477277899</v>
      </c>
      <c r="G410" s="18" t="s">
        <v>127</v>
      </c>
    </row>
    <row r="411" spans="2:7" x14ac:dyDescent="0.25">
      <c r="B411" s="16" t="s">
        <v>123</v>
      </c>
      <c r="C411" s="17">
        <v>38562</v>
      </c>
      <c r="D411" s="18" t="s">
        <v>118</v>
      </c>
      <c r="E411" s="19">
        <v>71</v>
      </c>
      <c r="F411" s="20">
        <v>215.12402518996399</v>
      </c>
      <c r="G411" s="18" t="s">
        <v>116</v>
      </c>
    </row>
    <row r="412" spans="2:7" x14ac:dyDescent="0.25">
      <c r="B412" s="16" t="s">
        <v>114</v>
      </c>
      <c r="C412" s="17">
        <v>38969</v>
      </c>
      <c r="D412" s="18" t="s">
        <v>121</v>
      </c>
      <c r="E412" s="19">
        <v>34</v>
      </c>
      <c r="F412" s="20">
        <v>103.849395938557</v>
      </c>
      <c r="G412" s="18" t="s">
        <v>119</v>
      </c>
    </row>
    <row r="413" spans="2:7" x14ac:dyDescent="0.25">
      <c r="B413" s="16" t="s">
        <v>130</v>
      </c>
      <c r="C413" s="17">
        <v>38507</v>
      </c>
      <c r="D413" s="18" t="s">
        <v>128</v>
      </c>
      <c r="E413" s="19">
        <v>93</v>
      </c>
      <c r="F413" s="20">
        <v>281.17054419951103</v>
      </c>
      <c r="G413" s="18" t="s">
        <v>116</v>
      </c>
    </row>
    <row r="414" spans="2:7" x14ac:dyDescent="0.25">
      <c r="B414" s="16" t="s">
        <v>117</v>
      </c>
      <c r="C414" s="17">
        <v>38408</v>
      </c>
      <c r="D414" s="18" t="s">
        <v>118</v>
      </c>
      <c r="E414" s="19">
        <v>60</v>
      </c>
      <c r="F414" s="20">
        <v>182.60959965033101</v>
      </c>
      <c r="G414" s="18" t="s">
        <v>122</v>
      </c>
    </row>
    <row r="415" spans="2:7" x14ac:dyDescent="0.25">
      <c r="B415" s="16" t="s">
        <v>131</v>
      </c>
      <c r="C415" s="17">
        <v>38100</v>
      </c>
      <c r="D415" s="18" t="s">
        <v>118</v>
      </c>
      <c r="E415" s="19">
        <v>37</v>
      </c>
      <c r="F415" s="20">
        <v>112.43397722732</v>
      </c>
      <c r="G415" s="18" t="s">
        <v>119</v>
      </c>
    </row>
    <row r="416" spans="2:7" x14ac:dyDescent="0.25">
      <c r="B416" s="16" t="s">
        <v>130</v>
      </c>
      <c r="C416" s="17">
        <v>38166</v>
      </c>
      <c r="D416" s="18" t="s">
        <v>125</v>
      </c>
      <c r="E416" s="19">
        <v>26</v>
      </c>
      <c r="F416" s="20">
        <v>79.913804333123693</v>
      </c>
      <c r="G416" s="18" t="s">
        <v>116</v>
      </c>
    </row>
    <row r="417" spans="2:7" x14ac:dyDescent="0.25">
      <c r="B417" s="16" t="s">
        <v>123</v>
      </c>
      <c r="C417" s="17">
        <v>38540</v>
      </c>
      <c r="D417" s="18" t="s">
        <v>125</v>
      </c>
      <c r="E417" s="19">
        <v>2</v>
      </c>
      <c r="F417" s="20">
        <v>8.5397555339605997</v>
      </c>
      <c r="G417" s="18" t="s">
        <v>127</v>
      </c>
    </row>
    <row r="418" spans="2:7" x14ac:dyDescent="0.25">
      <c r="B418" s="16" t="s">
        <v>126</v>
      </c>
      <c r="C418" s="17">
        <v>38628</v>
      </c>
      <c r="D418" s="18" t="s">
        <v>118</v>
      </c>
      <c r="E418" s="19">
        <v>-9</v>
      </c>
      <c r="F418" s="20">
        <v>-25.920453761182099</v>
      </c>
      <c r="G418" s="18" t="s">
        <v>127</v>
      </c>
    </row>
    <row r="419" spans="2:7" x14ac:dyDescent="0.25">
      <c r="B419" s="16" t="s">
        <v>114</v>
      </c>
      <c r="C419" s="17">
        <v>38771</v>
      </c>
      <c r="D419" s="18" t="s">
        <v>118</v>
      </c>
      <c r="E419" s="19">
        <v>46</v>
      </c>
      <c r="F419" s="20">
        <v>139.68753059266501</v>
      </c>
      <c r="G419" s="18" t="s">
        <v>122</v>
      </c>
    </row>
    <row r="420" spans="2:7" x14ac:dyDescent="0.25">
      <c r="B420" s="16" t="s">
        <v>126</v>
      </c>
      <c r="C420" s="17">
        <v>38056</v>
      </c>
      <c r="D420" s="18" t="s">
        <v>128</v>
      </c>
      <c r="E420" s="19">
        <v>0</v>
      </c>
      <c r="F420" s="20">
        <v>2.3470477551262898</v>
      </c>
      <c r="G420" s="18" t="s">
        <v>119</v>
      </c>
    </row>
    <row r="421" spans="2:7" x14ac:dyDescent="0.25">
      <c r="B421" s="16" t="s">
        <v>117</v>
      </c>
      <c r="C421" s="17">
        <v>38320</v>
      </c>
      <c r="D421" s="18" t="s">
        <v>118</v>
      </c>
      <c r="E421" s="19">
        <v>79</v>
      </c>
      <c r="F421" s="20">
        <v>239.220851452239</v>
      </c>
      <c r="G421" s="18" t="s">
        <v>127</v>
      </c>
    </row>
    <row r="422" spans="2:7" x14ac:dyDescent="0.25">
      <c r="B422" s="16" t="s">
        <v>120</v>
      </c>
      <c r="C422" s="17">
        <v>38364</v>
      </c>
      <c r="D422" s="18" t="s">
        <v>118</v>
      </c>
      <c r="E422" s="19">
        <v>48</v>
      </c>
      <c r="F422" s="20">
        <v>146.506978591642</v>
      </c>
      <c r="G422" s="18" t="s">
        <v>119</v>
      </c>
    </row>
    <row r="423" spans="2:7" x14ac:dyDescent="0.25">
      <c r="B423" s="16" t="s">
        <v>123</v>
      </c>
      <c r="C423" s="17">
        <v>38738</v>
      </c>
      <c r="D423" s="18" t="s">
        <v>125</v>
      </c>
      <c r="E423" s="19">
        <v>77</v>
      </c>
      <c r="F423" s="20">
        <v>233.080091069926</v>
      </c>
      <c r="G423" s="18" t="s">
        <v>122</v>
      </c>
    </row>
    <row r="424" spans="2:7" x14ac:dyDescent="0.25">
      <c r="B424" s="16" t="s">
        <v>130</v>
      </c>
      <c r="C424" s="17">
        <v>38760</v>
      </c>
      <c r="D424" s="18" t="s">
        <v>118</v>
      </c>
      <c r="E424" s="19">
        <v>-10</v>
      </c>
      <c r="F424" s="20">
        <v>-26.967932789902399</v>
      </c>
      <c r="G424" s="18" t="s">
        <v>127</v>
      </c>
    </row>
    <row r="425" spans="2:7" x14ac:dyDescent="0.25">
      <c r="B425" s="16" t="s">
        <v>114</v>
      </c>
      <c r="C425" s="17">
        <v>38573</v>
      </c>
      <c r="D425" s="18" t="s">
        <v>121</v>
      </c>
      <c r="E425" s="19">
        <v>45</v>
      </c>
      <c r="F425" s="20">
        <v>137.23163667167299</v>
      </c>
      <c r="G425" s="18" t="s">
        <v>122</v>
      </c>
    </row>
    <row r="426" spans="2:7" x14ac:dyDescent="0.25">
      <c r="B426" s="16" t="s">
        <v>124</v>
      </c>
      <c r="C426" s="17">
        <v>38375</v>
      </c>
      <c r="D426" s="18" t="s">
        <v>118</v>
      </c>
      <c r="E426" s="19">
        <v>17</v>
      </c>
      <c r="F426" s="20">
        <v>53.565793196028103</v>
      </c>
      <c r="G426" s="18" t="s">
        <v>127</v>
      </c>
    </row>
    <row r="427" spans="2:7" x14ac:dyDescent="0.25">
      <c r="B427" s="16" t="s">
        <v>130</v>
      </c>
      <c r="C427" s="17">
        <v>38584</v>
      </c>
      <c r="D427" s="18" t="s">
        <v>125</v>
      </c>
      <c r="E427" s="19">
        <v>-4</v>
      </c>
      <c r="F427" s="20">
        <v>-10.3640833145685</v>
      </c>
      <c r="G427" s="18" t="s">
        <v>116</v>
      </c>
    </row>
    <row r="428" spans="2:7" x14ac:dyDescent="0.25">
      <c r="B428" s="16" t="s">
        <v>123</v>
      </c>
      <c r="C428" s="17">
        <v>39068</v>
      </c>
      <c r="D428" s="18" t="s">
        <v>128</v>
      </c>
      <c r="E428" s="19">
        <v>43</v>
      </c>
      <c r="F428" s="20">
        <v>130.80350038976201</v>
      </c>
      <c r="G428" s="18" t="s">
        <v>122</v>
      </c>
    </row>
    <row r="429" spans="2:7" x14ac:dyDescent="0.25">
      <c r="B429" s="16" t="s">
        <v>124</v>
      </c>
      <c r="C429" s="17">
        <v>38265</v>
      </c>
      <c r="D429" s="18" t="s">
        <v>125</v>
      </c>
      <c r="E429" s="19">
        <v>41</v>
      </c>
      <c r="F429" s="20">
        <v>125.189375285599</v>
      </c>
      <c r="G429" s="18" t="s">
        <v>122</v>
      </c>
    </row>
    <row r="430" spans="2:7" x14ac:dyDescent="0.25">
      <c r="B430" s="16" t="s">
        <v>130</v>
      </c>
      <c r="C430" s="17">
        <v>38892</v>
      </c>
      <c r="D430" s="18" t="s">
        <v>121</v>
      </c>
      <c r="E430" s="19">
        <v>-4</v>
      </c>
      <c r="F430" s="20">
        <v>-9.8762446340450705</v>
      </c>
      <c r="G430" s="18" t="s">
        <v>119</v>
      </c>
    </row>
    <row r="431" spans="2:7" x14ac:dyDescent="0.25">
      <c r="B431" s="16" t="s">
        <v>129</v>
      </c>
      <c r="C431" s="17">
        <v>38243</v>
      </c>
      <c r="D431" s="18" t="s">
        <v>118</v>
      </c>
      <c r="E431" s="19">
        <v>6</v>
      </c>
      <c r="F431" s="20">
        <v>20.388215317654399</v>
      </c>
      <c r="G431" s="18" t="s">
        <v>116</v>
      </c>
    </row>
    <row r="432" spans="2:7" x14ac:dyDescent="0.25">
      <c r="B432" s="16" t="s">
        <v>120</v>
      </c>
      <c r="C432" s="17">
        <v>38848</v>
      </c>
      <c r="D432" s="18" t="s">
        <v>118</v>
      </c>
      <c r="E432" s="19">
        <v>8</v>
      </c>
      <c r="F432" s="20">
        <v>25.124465791487999</v>
      </c>
      <c r="G432" s="18" t="s">
        <v>127</v>
      </c>
    </row>
    <row r="433" spans="2:7" x14ac:dyDescent="0.25">
      <c r="B433" s="16" t="s">
        <v>117</v>
      </c>
      <c r="C433" s="17">
        <v>38177</v>
      </c>
      <c r="D433" s="18" t="s">
        <v>125</v>
      </c>
      <c r="E433" s="19">
        <v>43</v>
      </c>
      <c r="F433" s="20">
        <v>131.20326238549799</v>
      </c>
      <c r="G433" s="18" t="s">
        <v>122</v>
      </c>
    </row>
    <row r="434" spans="2:7" x14ac:dyDescent="0.25">
      <c r="B434" s="16" t="s">
        <v>114</v>
      </c>
      <c r="C434" s="17">
        <v>38144</v>
      </c>
      <c r="D434" s="18" t="s">
        <v>125</v>
      </c>
      <c r="E434" s="19">
        <v>47</v>
      </c>
      <c r="F434" s="20">
        <v>142.67305731753299</v>
      </c>
      <c r="G434" s="18" t="s">
        <v>116</v>
      </c>
    </row>
    <row r="435" spans="2:7" x14ac:dyDescent="0.25">
      <c r="B435" s="16" t="s">
        <v>117</v>
      </c>
      <c r="C435" s="17">
        <v>38947</v>
      </c>
      <c r="D435" s="18" t="s">
        <v>115</v>
      </c>
      <c r="E435" s="19">
        <v>13</v>
      </c>
      <c r="F435" s="20">
        <v>41.344467136527101</v>
      </c>
      <c r="G435" s="18" t="s">
        <v>116</v>
      </c>
    </row>
    <row r="436" spans="2:7" x14ac:dyDescent="0.25">
      <c r="B436" s="16" t="s">
        <v>130</v>
      </c>
      <c r="C436" s="17">
        <v>38749</v>
      </c>
      <c r="D436" s="18" t="s">
        <v>118</v>
      </c>
      <c r="E436" s="19">
        <v>9</v>
      </c>
      <c r="F436" s="20">
        <v>28.8042404942979</v>
      </c>
      <c r="G436" s="18" t="s">
        <v>122</v>
      </c>
    </row>
    <row r="437" spans="2:7" x14ac:dyDescent="0.25">
      <c r="B437" s="16" t="s">
        <v>114</v>
      </c>
      <c r="C437" s="17">
        <v>38045</v>
      </c>
      <c r="D437" s="18" t="s">
        <v>125</v>
      </c>
      <c r="E437" s="19">
        <v>22</v>
      </c>
      <c r="F437" s="20">
        <v>67.510047922862498</v>
      </c>
      <c r="G437" s="18" t="s">
        <v>127</v>
      </c>
    </row>
    <row r="438" spans="2:7" x14ac:dyDescent="0.25">
      <c r="B438" s="16" t="s">
        <v>123</v>
      </c>
      <c r="C438" s="17">
        <v>38793</v>
      </c>
      <c r="D438" s="18" t="s">
        <v>125</v>
      </c>
      <c r="E438" s="19">
        <v>87</v>
      </c>
      <c r="F438" s="20">
        <v>263.06877286650899</v>
      </c>
      <c r="G438" s="18" t="s">
        <v>116</v>
      </c>
    </row>
    <row r="439" spans="2:7" x14ac:dyDescent="0.25">
      <c r="B439" s="16" t="s">
        <v>126</v>
      </c>
      <c r="C439" s="17">
        <v>39013</v>
      </c>
      <c r="D439" s="18" t="s">
        <v>118</v>
      </c>
      <c r="E439" s="19">
        <v>15</v>
      </c>
      <c r="F439" s="20">
        <v>46.297252141958701</v>
      </c>
      <c r="G439" s="18" t="s">
        <v>122</v>
      </c>
    </row>
    <row r="440" spans="2:7" x14ac:dyDescent="0.25">
      <c r="B440" s="16" t="s">
        <v>131</v>
      </c>
      <c r="C440" s="17">
        <v>39013</v>
      </c>
      <c r="D440" s="18" t="s">
        <v>125</v>
      </c>
      <c r="E440" s="19">
        <v>27</v>
      </c>
      <c r="F440" s="20">
        <v>83.407614775333798</v>
      </c>
      <c r="G440" s="18" t="s">
        <v>122</v>
      </c>
    </row>
    <row r="441" spans="2:7" x14ac:dyDescent="0.25">
      <c r="B441" s="16" t="s">
        <v>124</v>
      </c>
      <c r="C441" s="17">
        <v>38837</v>
      </c>
      <c r="D441" s="18" t="s">
        <v>121</v>
      </c>
      <c r="E441" s="19">
        <v>78</v>
      </c>
      <c r="F441" s="20">
        <v>236.444262022283</v>
      </c>
      <c r="G441" s="18" t="s">
        <v>119</v>
      </c>
    </row>
    <row r="442" spans="2:7" x14ac:dyDescent="0.25">
      <c r="B442" s="16" t="s">
        <v>131</v>
      </c>
      <c r="C442" s="17">
        <v>38430</v>
      </c>
      <c r="D442" s="18" t="s">
        <v>128</v>
      </c>
      <c r="E442" s="19">
        <v>27</v>
      </c>
      <c r="F442" s="20">
        <v>82.997777309268898</v>
      </c>
      <c r="G442" s="18" t="s">
        <v>116</v>
      </c>
    </row>
    <row r="443" spans="2:7" x14ac:dyDescent="0.25">
      <c r="B443" s="16" t="s">
        <v>131</v>
      </c>
      <c r="C443" s="17">
        <v>38012</v>
      </c>
      <c r="D443" s="18" t="s">
        <v>118</v>
      </c>
      <c r="E443" s="19">
        <v>19</v>
      </c>
      <c r="F443" s="20">
        <v>59.6218655545659</v>
      </c>
      <c r="G443" s="18" t="s">
        <v>127</v>
      </c>
    </row>
    <row r="444" spans="2:7" x14ac:dyDescent="0.25">
      <c r="B444" s="16" t="s">
        <v>120</v>
      </c>
      <c r="C444" s="17">
        <v>38034</v>
      </c>
      <c r="D444" s="18" t="s">
        <v>128</v>
      </c>
      <c r="E444" s="19">
        <v>0</v>
      </c>
      <c r="F444" s="20">
        <v>2.3705199513077302</v>
      </c>
      <c r="G444" s="18" t="s">
        <v>122</v>
      </c>
    </row>
    <row r="445" spans="2:7" x14ac:dyDescent="0.25">
      <c r="B445" s="16" t="s">
        <v>114</v>
      </c>
      <c r="C445" s="17">
        <v>38331</v>
      </c>
      <c r="D445" s="18" t="s">
        <v>125</v>
      </c>
      <c r="E445" s="19">
        <v>30</v>
      </c>
      <c r="F445" s="20">
        <v>91.969621588308598</v>
      </c>
      <c r="G445" s="18" t="s">
        <v>116</v>
      </c>
    </row>
    <row r="446" spans="2:7" x14ac:dyDescent="0.25">
      <c r="B446" s="16" t="s">
        <v>126</v>
      </c>
      <c r="C446" s="17">
        <v>38936</v>
      </c>
      <c r="D446" s="18" t="s">
        <v>121</v>
      </c>
      <c r="E446" s="19">
        <v>17</v>
      </c>
      <c r="F446" s="20">
        <v>52.938579538531897</v>
      </c>
      <c r="G446" s="18" t="s">
        <v>119</v>
      </c>
    </row>
    <row r="447" spans="2:7" x14ac:dyDescent="0.25">
      <c r="B447" s="16" t="s">
        <v>117</v>
      </c>
      <c r="C447" s="17">
        <v>38507</v>
      </c>
      <c r="D447" s="18" t="s">
        <v>115</v>
      </c>
      <c r="E447" s="19">
        <v>36</v>
      </c>
      <c r="F447" s="20">
        <v>109.951444300677</v>
      </c>
      <c r="G447" s="18" t="s">
        <v>116</v>
      </c>
    </row>
    <row r="448" spans="2:7" x14ac:dyDescent="0.25">
      <c r="B448" s="16" t="s">
        <v>117</v>
      </c>
      <c r="C448" s="17">
        <v>38738</v>
      </c>
      <c r="D448" s="18" t="s">
        <v>118</v>
      </c>
      <c r="E448" s="19">
        <v>-4</v>
      </c>
      <c r="F448" s="20">
        <v>-10.242938195130501</v>
      </c>
      <c r="G448" s="18" t="s">
        <v>116</v>
      </c>
    </row>
    <row r="449" spans="2:7" x14ac:dyDescent="0.25">
      <c r="B449" s="16" t="s">
        <v>131</v>
      </c>
      <c r="C449" s="17">
        <v>38001</v>
      </c>
      <c r="D449" s="18" t="s">
        <v>128</v>
      </c>
      <c r="E449" s="19">
        <v>4</v>
      </c>
      <c r="F449" s="20">
        <v>14.170380845911</v>
      </c>
      <c r="G449" s="18" t="s">
        <v>127</v>
      </c>
    </row>
    <row r="450" spans="2:7" x14ac:dyDescent="0.25">
      <c r="B450" s="16" t="s">
        <v>120</v>
      </c>
      <c r="C450" s="17">
        <v>38144</v>
      </c>
      <c r="D450" s="18" t="s">
        <v>125</v>
      </c>
      <c r="E450" s="19">
        <v>81</v>
      </c>
      <c r="F450" s="20">
        <v>244.97499865385601</v>
      </c>
      <c r="G450" s="18" t="s">
        <v>127</v>
      </c>
    </row>
    <row r="451" spans="2:7" x14ac:dyDescent="0.25">
      <c r="B451" s="16" t="s">
        <v>126</v>
      </c>
      <c r="C451" s="17">
        <v>38342</v>
      </c>
      <c r="D451" s="18" t="s">
        <v>125</v>
      </c>
      <c r="E451" s="19">
        <v>87</v>
      </c>
      <c r="F451" s="20">
        <v>263.83037846281599</v>
      </c>
      <c r="G451" s="18" t="s">
        <v>116</v>
      </c>
    </row>
    <row r="452" spans="2:7" x14ac:dyDescent="0.25">
      <c r="B452" s="16" t="s">
        <v>114</v>
      </c>
      <c r="C452" s="17">
        <v>38023</v>
      </c>
      <c r="D452" s="18" t="s">
        <v>125</v>
      </c>
      <c r="E452" s="19">
        <v>13</v>
      </c>
      <c r="F452" s="20">
        <v>40.507831778483201</v>
      </c>
      <c r="G452" s="18" t="s">
        <v>116</v>
      </c>
    </row>
    <row r="453" spans="2:7" x14ac:dyDescent="0.25">
      <c r="B453" s="16" t="s">
        <v>123</v>
      </c>
      <c r="C453" s="17">
        <v>38111</v>
      </c>
      <c r="D453" s="18" t="s">
        <v>115</v>
      </c>
      <c r="E453" s="19">
        <v>48</v>
      </c>
      <c r="F453" s="20">
        <v>145.84691044279401</v>
      </c>
      <c r="G453" s="18" t="s">
        <v>127</v>
      </c>
    </row>
    <row r="454" spans="2:7" x14ac:dyDescent="0.25">
      <c r="B454" s="16" t="s">
        <v>114</v>
      </c>
      <c r="C454" s="17">
        <v>38628</v>
      </c>
      <c r="D454" s="18" t="s">
        <v>121</v>
      </c>
      <c r="E454" s="19">
        <v>2</v>
      </c>
      <c r="F454" s="20">
        <v>7.0981331873476003</v>
      </c>
      <c r="G454" s="18" t="s">
        <v>122</v>
      </c>
    </row>
    <row r="455" spans="2:7" x14ac:dyDescent="0.25">
      <c r="B455" s="16" t="s">
        <v>130</v>
      </c>
      <c r="C455" s="17">
        <v>38155</v>
      </c>
      <c r="D455" s="18" t="s">
        <v>115</v>
      </c>
      <c r="E455" s="19">
        <v>32</v>
      </c>
      <c r="F455" s="20">
        <v>98.366647965700395</v>
      </c>
      <c r="G455" s="18" t="s">
        <v>127</v>
      </c>
    </row>
    <row r="456" spans="2:7" x14ac:dyDescent="0.25">
      <c r="B456" s="16" t="s">
        <v>120</v>
      </c>
      <c r="C456" s="17">
        <v>38595</v>
      </c>
      <c r="D456" s="18" t="s">
        <v>115</v>
      </c>
      <c r="E456" s="19">
        <v>13</v>
      </c>
      <c r="F456" s="20">
        <v>41.168773652748001</v>
      </c>
      <c r="G456" s="18" t="s">
        <v>122</v>
      </c>
    </row>
    <row r="457" spans="2:7" x14ac:dyDescent="0.25">
      <c r="B457" s="16" t="s">
        <v>131</v>
      </c>
      <c r="C457" s="17">
        <v>38991</v>
      </c>
      <c r="D457" s="18" t="s">
        <v>128</v>
      </c>
      <c r="E457" s="19">
        <v>94</v>
      </c>
      <c r="F457" s="20">
        <v>283.45251417423401</v>
      </c>
      <c r="G457" s="18" t="s">
        <v>122</v>
      </c>
    </row>
    <row r="458" spans="2:7" x14ac:dyDescent="0.25">
      <c r="B458" s="16" t="s">
        <v>130</v>
      </c>
      <c r="C458" s="17">
        <v>38782</v>
      </c>
      <c r="D458" s="18" t="s">
        <v>128</v>
      </c>
      <c r="E458" s="19">
        <v>63</v>
      </c>
      <c r="F458" s="20">
        <v>190.83724952199</v>
      </c>
      <c r="G458" s="18" t="s">
        <v>127</v>
      </c>
    </row>
    <row r="459" spans="2:7" x14ac:dyDescent="0.25">
      <c r="B459" s="16" t="s">
        <v>123</v>
      </c>
      <c r="C459" s="17">
        <v>38881</v>
      </c>
      <c r="D459" s="18" t="s">
        <v>118</v>
      </c>
      <c r="E459" s="19">
        <v>45</v>
      </c>
      <c r="F459" s="20">
        <v>136.979426538143</v>
      </c>
      <c r="G459" s="18" t="s">
        <v>122</v>
      </c>
    </row>
    <row r="460" spans="2:7" x14ac:dyDescent="0.25">
      <c r="B460" s="16" t="s">
        <v>124</v>
      </c>
      <c r="C460" s="17">
        <v>38452</v>
      </c>
      <c r="D460" s="18" t="s">
        <v>128</v>
      </c>
      <c r="E460" s="19">
        <v>71</v>
      </c>
      <c r="F460" s="20">
        <v>214.768987764716</v>
      </c>
      <c r="G460" s="18" t="s">
        <v>116</v>
      </c>
    </row>
    <row r="461" spans="2:7" x14ac:dyDescent="0.25">
      <c r="B461" s="16" t="s">
        <v>124</v>
      </c>
      <c r="C461" s="17">
        <v>38100</v>
      </c>
      <c r="D461" s="18" t="s">
        <v>128</v>
      </c>
      <c r="E461" s="19">
        <v>74</v>
      </c>
      <c r="F461" s="20">
        <v>224.182388478728</v>
      </c>
      <c r="G461" s="18" t="s">
        <v>127</v>
      </c>
    </row>
    <row r="462" spans="2:7" x14ac:dyDescent="0.25">
      <c r="B462" s="16" t="s">
        <v>120</v>
      </c>
      <c r="C462" s="17">
        <v>38012</v>
      </c>
      <c r="D462" s="18" t="s">
        <v>128</v>
      </c>
      <c r="E462" s="19">
        <v>48</v>
      </c>
      <c r="F462" s="20">
        <v>145.649513429481</v>
      </c>
      <c r="G462" s="18" t="s">
        <v>122</v>
      </c>
    </row>
    <row r="463" spans="2:7" x14ac:dyDescent="0.25">
      <c r="B463" s="16" t="s">
        <v>126</v>
      </c>
      <c r="C463" s="17">
        <v>38045</v>
      </c>
      <c r="D463" s="18" t="s">
        <v>115</v>
      </c>
      <c r="E463" s="19">
        <v>63</v>
      </c>
      <c r="F463" s="20">
        <v>191.188416392877</v>
      </c>
      <c r="G463" s="18" t="s">
        <v>127</v>
      </c>
    </row>
    <row r="464" spans="2:7" x14ac:dyDescent="0.25">
      <c r="B464" s="16" t="s">
        <v>124</v>
      </c>
      <c r="C464" s="17">
        <v>38463</v>
      </c>
      <c r="D464" s="18" t="s">
        <v>115</v>
      </c>
      <c r="E464" s="19">
        <v>48</v>
      </c>
      <c r="F464" s="20">
        <v>145.69127497854899</v>
      </c>
      <c r="G464" s="18" t="s">
        <v>122</v>
      </c>
    </row>
    <row r="465" spans="2:7" x14ac:dyDescent="0.25">
      <c r="B465" s="16" t="s">
        <v>117</v>
      </c>
      <c r="C465" s="17">
        <v>38958</v>
      </c>
      <c r="D465" s="18" t="s">
        <v>128</v>
      </c>
      <c r="E465" s="19">
        <v>26</v>
      </c>
      <c r="F465" s="20">
        <v>80.6144268681997</v>
      </c>
      <c r="G465" s="18" t="s">
        <v>119</v>
      </c>
    </row>
    <row r="466" spans="2:7" x14ac:dyDescent="0.25">
      <c r="B466" s="16" t="s">
        <v>120</v>
      </c>
      <c r="C466" s="17">
        <v>38881</v>
      </c>
      <c r="D466" s="18" t="s">
        <v>125</v>
      </c>
      <c r="E466" s="19">
        <v>58</v>
      </c>
      <c r="F466" s="20">
        <v>176.26520049915899</v>
      </c>
      <c r="G466" s="18" t="s">
        <v>116</v>
      </c>
    </row>
    <row r="467" spans="2:7" x14ac:dyDescent="0.25">
      <c r="B467" s="16" t="s">
        <v>123</v>
      </c>
      <c r="C467" s="17">
        <v>38760</v>
      </c>
      <c r="D467" s="18" t="s">
        <v>115</v>
      </c>
      <c r="E467" s="19">
        <v>2</v>
      </c>
      <c r="F467" s="20">
        <v>8.7479494068217498</v>
      </c>
      <c r="G467" s="18" t="s">
        <v>119</v>
      </c>
    </row>
    <row r="468" spans="2:7" x14ac:dyDescent="0.25">
      <c r="B468" s="16" t="s">
        <v>124</v>
      </c>
      <c r="C468" s="17">
        <v>38936</v>
      </c>
      <c r="D468" s="18" t="s">
        <v>115</v>
      </c>
      <c r="E468" s="19">
        <v>36</v>
      </c>
      <c r="F468" s="20">
        <v>109.676610015911</v>
      </c>
      <c r="G468" s="18" t="s">
        <v>119</v>
      </c>
    </row>
    <row r="469" spans="2:7" x14ac:dyDescent="0.25">
      <c r="B469" s="16" t="s">
        <v>131</v>
      </c>
      <c r="C469" s="17">
        <v>38529</v>
      </c>
      <c r="D469" s="18" t="s">
        <v>128</v>
      </c>
      <c r="E469" s="19">
        <v>22</v>
      </c>
      <c r="F469" s="20">
        <v>68.355074793823803</v>
      </c>
      <c r="G469" s="18" t="s">
        <v>127</v>
      </c>
    </row>
    <row r="470" spans="2:7" x14ac:dyDescent="0.25">
      <c r="B470" s="16" t="s">
        <v>131</v>
      </c>
      <c r="C470" s="17">
        <v>38573</v>
      </c>
      <c r="D470" s="18" t="s">
        <v>115</v>
      </c>
      <c r="E470" s="19">
        <v>92</v>
      </c>
      <c r="F470" s="20">
        <v>277.66680522408302</v>
      </c>
      <c r="G470" s="18" t="s">
        <v>119</v>
      </c>
    </row>
    <row r="471" spans="2:7" x14ac:dyDescent="0.25">
      <c r="B471" s="16" t="s">
        <v>114</v>
      </c>
      <c r="C471" s="17">
        <v>38265</v>
      </c>
      <c r="D471" s="18" t="s">
        <v>118</v>
      </c>
      <c r="E471" s="19">
        <v>29</v>
      </c>
      <c r="F471" s="20">
        <v>88.713589465763306</v>
      </c>
      <c r="G471" s="18" t="s">
        <v>127</v>
      </c>
    </row>
    <row r="472" spans="2:7" x14ac:dyDescent="0.25">
      <c r="B472" s="16" t="s">
        <v>120</v>
      </c>
      <c r="C472" s="17">
        <v>39002</v>
      </c>
      <c r="D472" s="18" t="s">
        <v>115</v>
      </c>
      <c r="E472" s="19">
        <v>42</v>
      </c>
      <c r="F472" s="20">
        <v>128.17075092766001</v>
      </c>
      <c r="G472" s="18" t="s">
        <v>116</v>
      </c>
    </row>
    <row r="473" spans="2:7" x14ac:dyDescent="0.25">
      <c r="B473" s="16" t="s">
        <v>126</v>
      </c>
      <c r="C473" s="17">
        <v>38100</v>
      </c>
      <c r="D473" s="18" t="s">
        <v>115</v>
      </c>
      <c r="E473" s="19">
        <v>25</v>
      </c>
      <c r="F473" s="20">
        <v>77.315706522508705</v>
      </c>
      <c r="G473" s="18" t="s">
        <v>116</v>
      </c>
    </row>
    <row r="474" spans="2:7" x14ac:dyDescent="0.25">
      <c r="B474" s="16" t="s">
        <v>124</v>
      </c>
      <c r="C474" s="17">
        <v>38430</v>
      </c>
      <c r="D474" s="18" t="s">
        <v>118</v>
      </c>
      <c r="E474" s="19">
        <v>40</v>
      </c>
      <c r="F474" s="20">
        <v>122.539281672944</v>
      </c>
      <c r="G474" s="18" t="s">
        <v>119</v>
      </c>
    </row>
    <row r="475" spans="2:7" x14ac:dyDescent="0.25">
      <c r="B475" s="16" t="s">
        <v>131</v>
      </c>
      <c r="C475" s="17">
        <v>38111</v>
      </c>
      <c r="D475" s="18" t="s">
        <v>115</v>
      </c>
      <c r="E475" s="19">
        <v>3</v>
      </c>
      <c r="F475" s="20">
        <v>10.570883063873</v>
      </c>
      <c r="G475" s="18" t="s">
        <v>116</v>
      </c>
    </row>
    <row r="476" spans="2:7" x14ac:dyDescent="0.25">
      <c r="B476" s="16" t="s">
        <v>114</v>
      </c>
      <c r="C476" s="17">
        <v>38551</v>
      </c>
      <c r="D476" s="18" t="s">
        <v>118</v>
      </c>
      <c r="E476" s="19">
        <v>-1</v>
      </c>
      <c r="F476" s="20">
        <v>-0.82178994105370995</v>
      </c>
      <c r="G476" s="18" t="s">
        <v>116</v>
      </c>
    </row>
    <row r="477" spans="2:7" x14ac:dyDescent="0.25">
      <c r="B477" s="16" t="s">
        <v>120</v>
      </c>
      <c r="C477" s="17">
        <v>38969</v>
      </c>
      <c r="D477" s="18" t="s">
        <v>118</v>
      </c>
      <c r="E477" s="19">
        <v>12</v>
      </c>
      <c r="F477" s="20">
        <v>37.686101056343098</v>
      </c>
      <c r="G477" s="18" t="s">
        <v>127</v>
      </c>
    </row>
    <row r="478" spans="2:7" x14ac:dyDescent="0.25">
      <c r="B478" s="16" t="s">
        <v>131</v>
      </c>
      <c r="C478" s="17">
        <v>38155</v>
      </c>
      <c r="D478" s="18" t="s">
        <v>125</v>
      </c>
      <c r="E478" s="19">
        <v>0</v>
      </c>
      <c r="F478" s="20">
        <v>2.0013600167772601</v>
      </c>
      <c r="G478" s="18" t="s">
        <v>116</v>
      </c>
    </row>
    <row r="479" spans="2:7" x14ac:dyDescent="0.25">
      <c r="B479" s="16" t="s">
        <v>117</v>
      </c>
      <c r="C479" s="17">
        <v>38760</v>
      </c>
      <c r="D479" s="18" t="s">
        <v>115</v>
      </c>
      <c r="E479" s="19">
        <v>35</v>
      </c>
      <c r="F479" s="20">
        <v>106.26347084870901</v>
      </c>
      <c r="G479" s="18" t="s">
        <v>116</v>
      </c>
    </row>
    <row r="480" spans="2:7" x14ac:dyDescent="0.25">
      <c r="B480" s="16" t="s">
        <v>129</v>
      </c>
      <c r="C480" s="17">
        <v>38496</v>
      </c>
      <c r="D480" s="18" t="s">
        <v>118</v>
      </c>
      <c r="E480" s="19">
        <v>2</v>
      </c>
      <c r="F480" s="20">
        <v>7.6817477771075904</v>
      </c>
      <c r="G480" s="18" t="s">
        <v>127</v>
      </c>
    </row>
    <row r="481" spans="2:7" x14ac:dyDescent="0.25">
      <c r="B481" s="16" t="s">
        <v>123</v>
      </c>
      <c r="C481" s="17">
        <v>38859</v>
      </c>
      <c r="D481" s="18" t="s">
        <v>121</v>
      </c>
      <c r="E481" s="19">
        <v>10</v>
      </c>
      <c r="F481" s="20">
        <v>31.785155418327999</v>
      </c>
      <c r="G481" s="18" t="s">
        <v>127</v>
      </c>
    </row>
    <row r="482" spans="2:7" x14ac:dyDescent="0.25">
      <c r="B482" s="16" t="s">
        <v>130</v>
      </c>
      <c r="C482" s="17">
        <v>38639</v>
      </c>
      <c r="D482" s="18" t="s">
        <v>125</v>
      </c>
      <c r="E482" s="19">
        <v>6</v>
      </c>
      <c r="F482" s="20">
        <v>19.733545359470899</v>
      </c>
      <c r="G482" s="18" t="s">
        <v>119</v>
      </c>
    </row>
    <row r="483" spans="2:7" x14ac:dyDescent="0.25">
      <c r="B483" s="16" t="s">
        <v>130</v>
      </c>
      <c r="C483" s="17">
        <v>38056</v>
      </c>
      <c r="D483" s="18" t="s">
        <v>115</v>
      </c>
      <c r="E483" s="19">
        <v>4</v>
      </c>
      <c r="F483" s="20">
        <v>14.1045691794021</v>
      </c>
      <c r="G483" s="18" t="s">
        <v>122</v>
      </c>
    </row>
    <row r="484" spans="2:7" x14ac:dyDescent="0.25">
      <c r="B484" s="16" t="s">
        <v>131</v>
      </c>
      <c r="C484" s="17">
        <v>39002</v>
      </c>
      <c r="D484" s="18" t="s">
        <v>128</v>
      </c>
      <c r="E484" s="19">
        <v>91</v>
      </c>
      <c r="F484" s="20">
        <v>274.92032051274299</v>
      </c>
      <c r="G484" s="18" t="s">
        <v>127</v>
      </c>
    </row>
    <row r="485" spans="2:7" x14ac:dyDescent="0.25">
      <c r="B485" s="16" t="s">
        <v>130</v>
      </c>
      <c r="C485" s="17">
        <v>38903</v>
      </c>
      <c r="D485" s="18" t="s">
        <v>115</v>
      </c>
      <c r="E485" s="19">
        <v>12</v>
      </c>
      <c r="F485" s="20">
        <v>37.8772264119632</v>
      </c>
      <c r="G485" s="18" t="s">
        <v>127</v>
      </c>
    </row>
    <row r="486" spans="2:7" x14ac:dyDescent="0.25">
      <c r="B486" s="16" t="s">
        <v>123</v>
      </c>
      <c r="C486" s="17">
        <v>38298</v>
      </c>
      <c r="D486" s="18" t="s">
        <v>118</v>
      </c>
      <c r="E486" s="19">
        <v>21</v>
      </c>
      <c r="F486" s="20">
        <v>65.2814231508668</v>
      </c>
      <c r="G486" s="18" t="s">
        <v>122</v>
      </c>
    </row>
    <row r="487" spans="2:7" x14ac:dyDescent="0.25">
      <c r="B487" s="16" t="s">
        <v>130</v>
      </c>
      <c r="C487" s="17">
        <v>38441</v>
      </c>
      <c r="D487" s="18" t="s">
        <v>128</v>
      </c>
      <c r="E487" s="19">
        <v>44</v>
      </c>
      <c r="F487" s="20">
        <v>134.31454889834899</v>
      </c>
      <c r="G487" s="18" t="s">
        <v>122</v>
      </c>
    </row>
    <row r="488" spans="2:7" x14ac:dyDescent="0.25">
      <c r="B488" s="16" t="s">
        <v>114</v>
      </c>
      <c r="C488" s="17">
        <v>38375</v>
      </c>
      <c r="D488" s="18" t="s">
        <v>125</v>
      </c>
      <c r="E488" s="19">
        <v>75</v>
      </c>
      <c r="F488" s="20">
        <v>227.098672429098</v>
      </c>
      <c r="G488" s="18" t="s">
        <v>122</v>
      </c>
    </row>
    <row r="489" spans="2:7" x14ac:dyDescent="0.25">
      <c r="B489" s="16" t="s">
        <v>114</v>
      </c>
      <c r="C489" s="17">
        <v>38188</v>
      </c>
      <c r="D489" s="18" t="s">
        <v>125</v>
      </c>
      <c r="E489" s="19">
        <v>37</v>
      </c>
      <c r="F489" s="20">
        <v>112.99692232382399</v>
      </c>
      <c r="G489" s="18" t="s">
        <v>116</v>
      </c>
    </row>
    <row r="490" spans="2:7" x14ac:dyDescent="0.25">
      <c r="B490" s="16" t="s">
        <v>123</v>
      </c>
      <c r="C490" s="17">
        <v>38925</v>
      </c>
      <c r="D490" s="18" t="s">
        <v>125</v>
      </c>
      <c r="E490" s="19">
        <v>58</v>
      </c>
      <c r="F490" s="20">
        <v>176.06598986452801</v>
      </c>
      <c r="G490" s="18" t="s">
        <v>119</v>
      </c>
    </row>
    <row r="491" spans="2:7" x14ac:dyDescent="0.25">
      <c r="B491" s="16" t="s">
        <v>130</v>
      </c>
      <c r="C491" s="17">
        <v>38760</v>
      </c>
      <c r="D491" s="18" t="s">
        <v>125</v>
      </c>
      <c r="E491" s="19">
        <v>74</v>
      </c>
      <c r="F491" s="20">
        <v>223.608785135202</v>
      </c>
      <c r="G491" s="18" t="s">
        <v>116</v>
      </c>
    </row>
    <row r="492" spans="2:7" x14ac:dyDescent="0.25">
      <c r="B492" s="16" t="s">
        <v>117</v>
      </c>
      <c r="C492" s="17">
        <v>38144</v>
      </c>
      <c r="D492" s="18" t="s">
        <v>118</v>
      </c>
      <c r="E492" s="19">
        <v>64</v>
      </c>
      <c r="F492" s="20">
        <v>193.54947188165701</v>
      </c>
      <c r="G492" s="18" t="s">
        <v>116</v>
      </c>
    </row>
    <row r="493" spans="2:7" x14ac:dyDescent="0.25">
      <c r="B493" s="16" t="s">
        <v>114</v>
      </c>
      <c r="C493" s="17">
        <v>38683</v>
      </c>
      <c r="D493" s="18" t="s">
        <v>121</v>
      </c>
      <c r="E493" s="19">
        <v>53</v>
      </c>
      <c r="F493" s="20">
        <v>160.46113209921799</v>
      </c>
      <c r="G493" s="18" t="s">
        <v>116</v>
      </c>
    </row>
    <row r="494" spans="2:7" x14ac:dyDescent="0.25">
      <c r="B494" s="16" t="s">
        <v>120</v>
      </c>
      <c r="C494" s="17">
        <v>38100</v>
      </c>
      <c r="D494" s="18" t="s">
        <v>125</v>
      </c>
      <c r="E494" s="19">
        <v>-1</v>
      </c>
      <c r="F494" s="20">
        <v>-0.45003305566648805</v>
      </c>
      <c r="G494" s="18" t="s">
        <v>119</v>
      </c>
    </row>
    <row r="495" spans="2:7" x14ac:dyDescent="0.25">
      <c r="B495" s="16" t="s">
        <v>120</v>
      </c>
      <c r="C495" s="17">
        <v>38782</v>
      </c>
      <c r="D495" s="18" t="s">
        <v>128</v>
      </c>
      <c r="E495" s="19">
        <v>21</v>
      </c>
      <c r="F495" s="20">
        <v>65.065460547964804</v>
      </c>
      <c r="G495" s="18" t="s">
        <v>122</v>
      </c>
    </row>
    <row r="496" spans="2:7" x14ac:dyDescent="0.25">
      <c r="B496" s="16" t="s">
        <v>130</v>
      </c>
      <c r="C496" s="17">
        <v>38771</v>
      </c>
      <c r="D496" s="18" t="s">
        <v>128</v>
      </c>
      <c r="E496" s="19">
        <v>90</v>
      </c>
      <c r="F496" s="20">
        <v>271.33770442615599</v>
      </c>
      <c r="G496" s="18" t="s">
        <v>127</v>
      </c>
    </row>
    <row r="497" spans="2:7" x14ac:dyDescent="0.25">
      <c r="B497" s="16" t="s">
        <v>130</v>
      </c>
      <c r="C497" s="17">
        <v>38650</v>
      </c>
      <c r="D497" s="18" t="s">
        <v>121</v>
      </c>
      <c r="E497" s="19">
        <v>61</v>
      </c>
      <c r="F497" s="20">
        <v>184.82822454861201</v>
      </c>
      <c r="G497" s="18" t="s">
        <v>119</v>
      </c>
    </row>
    <row r="498" spans="2:7" x14ac:dyDescent="0.25">
      <c r="B498" s="16" t="s">
        <v>114</v>
      </c>
      <c r="C498" s="17">
        <v>38485</v>
      </c>
      <c r="D498" s="18" t="s">
        <v>128</v>
      </c>
      <c r="E498" s="19">
        <v>64</v>
      </c>
      <c r="F498" s="20">
        <v>193.981254398673</v>
      </c>
      <c r="G498" s="18" t="s">
        <v>127</v>
      </c>
    </row>
    <row r="499" spans="2:7" x14ac:dyDescent="0.25">
      <c r="B499" s="16" t="s">
        <v>123</v>
      </c>
      <c r="C499" s="17">
        <v>38782</v>
      </c>
      <c r="D499" s="18" t="s">
        <v>125</v>
      </c>
      <c r="E499" s="19">
        <v>79</v>
      </c>
      <c r="F499" s="20">
        <v>238.608952614065</v>
      </c>
      <c r="G499" s="18" t="s">
        <v>127</v>
      </c>
    </row>
    <row r="500" spans="2:7" x14ac:dyDescent="0.25">
      <c r="B500" s="16" t="s">
        <v>123</v>
      </c>
      <c r="C500" s="17">
        <v>38848</v>
      </c>
      <c r="D500" s="18" t="s">
        <v>118</v>
      </c>
      <c r="E500" s="19">
        <v>11</v>
      </c>
      <c r="F500" s="20">
        <v>34.5803502604792</v>
      </c>
      <c r="G500" s="18" t="s">
        <v>122</v>
      </c>
    </row>
    <row r="501" spans="2:7" x14ac:dyDescent="0.25">
      <c r="B501" s="16" t="s">
        <v>124</v>
      </c>
      <c r="C501" s="17">
        <v>38881</v>
      </c>
      <c r="D501" s="18" t="s">
        <v>128</v>
      </c>
      <c r="E501" s="19">
        <v>17</v>
      </c>
      <c r="F501" s="20">
        <v>52.992178326548498</v>
      </c>
      <c r="G501" s="18" t="s">
        <v>119</v>
      </c>
    </row>
    <row r="502" spans="2:7" x14ac:dyDescent="0.25">
      <c r="B502" s="16" t="s">
        <v>124</v>
      </c>
      <c r="C502" s="17">
        <v>39002</v>
      </c>
      <c r="D502" s="18" t="s">
        <v>115</v>
      </c>
      <c r="E502" s="19">
        <v>-10</v>
      </c>
      <c r="F502" s="20">
        <v>-28.507437864458002</v>
      </c>
      <c r="G502" s="18" t="s">
        <v>127</v>
      </c>
    </row>
    <row r="503" spans="2:7" x14ac:dyDescent="0.25">
      <c r="B503" s="16" t="s">
        <v>126</v>
      </c>
      <c r="C503" s="17">
        <v>38111</v>
      </c>
      <c r="D503" s="18" t="s">
        <v>128</v>
      </c>
      <c r="E503" s="19">
        <v>61</v>
      </c>
      <c r="F503" s="20">
        <v>185.38151200169</v>
      </c>
      <c r="G503" s="18" t="s">
        <v>116</v>
      </c>
    </row>
    <row r="504" spans="2:7" x14ac:dyDescent="0.25">
      <c r="B504" s="16" t="s">
        <v>120</v>
      </c>
      <c r="C504" s="17">
        <v>38540</v>
      </c>
      <c r="D504" s="18" t="s">
        <v>125</v>
      </c>
      <c r="E504" s="19">
        <v>81</v>
      </c>
      <c r="F504" s="20">
        <v>245.19138414086001</v>
      </c>
      <c r="G504" s="18" t="s">
        <v>122</v>
      </c>
    </row>
    <row r="505" spans="2:7" x14ac:dyDescent="0.25">
      <c r="B505" s="16" t="s">
        <v>124</v>
      </c>
      <c r="C505" s="17">
        <v>38342</v>
      </c>
      <c r="D505" s="18" t="s">
        <v>128</v>
      </c>
      <c r="E505" s="19">
        <v>86</v>
      </c>
      <c r="F505" s="20">
        <v>259.65061904974698</v>
      </c>
      <c r="G505" s="18" t="s">
        <v>127</v>
      </c>
    </row>
    <row r="506" spans="2:7" x14ac:dyDescent="0.25">
      <c r="B506" s="16" t="s">
        <v>126</v>
      </c>
      <c r="C506" s="17">
        <v>38166</v>
      </c>
      <c r="D506" s="18" t="s">
        <v>125</v>
      </c>
      <c r="E506" s="19">
        <v>-6</v>
      </c>
      <c r="F506" s="20">
        <v>-16.598209454734398</v>
      </c>
      <c r="G506" s="18" t="s">
        <v>127</v>
      </c>
    </row>
    <row r="507" spans="2:7" x14ac:dyDescent="0.25">
      <c r="B507" s="16" t="s">
        <v>130</v>
      </c>
      <c r="C507" s="17">
        <v>38617</v>
      </c>
      <c r="D507" s="18" t="s">
        <v>121</v>
      </c>
      <c r="E507" s="19">
        <v>75</v>
      </c>
      <c r="F507" s="20">
        <v>226.29108110625299</v>
      </c>
      <c r="G507" s="18" t="s">
        <v>122</v>
      </c>
    </row>
    <row r="508" spans="2:7" x14ac:dyDescent="0.25">
      <c r="B508" s="16" t="s">
        <v>123</v>
      </c>
      <c r="C508" s="17">
        <v>38551</v>
      </c>
      <c r="D508" s="18" t="s">
        <v>128</v>
      </c>
      <c r="E508" s="19">
        <v>87</v>
      </c>
      <c r="F508" s="20">
        <v>262.49660177211899</v>
      </c>
      <c r="G508" s="18" t="s">
        <v>122</v>
      </c>
    </row>
    <row r="509" spans="2:7" x14ac:dyDescent="0.25">
      <c r="B509" s="16" t="s">
        <v>131</v>
      </c>
      <c r="C509" s="17">
        <v>38914</v>
      </c>
      <c r="D509" s="18" t="s">
        <v>118</v>
      </c>
      <c r="E509" s="19">
        <v>15</v>
      </c>
      <c r="F509" s="20">
        <v>47.143262888260402</v>
      </c>
      <c r="G509" s="18" t="s">
        <v>122</v>
      </c>
    </row>
    <row r="510" spans="2:7" x14ac:dyDescent="0.25">
      <c r="B510" s="16" t="s">
        <v>130</v>
      </c>
      <c r="C510" s="17">
        <v>38430</v>
      </c>
      <c r="D510" s="18" t="s">
        <v>121</v>
      </c>
      <c r="E510" s="19">
        <v>6</v>
      </c>
      <c r="F510" s="20">
        <v>20.042838163999701</v>
      </c>
      <c r="G510" s="18" t="s">
        <v>127</v>
      </c>
    </row>
    <row r="511" spans="2:7" x14ac:dyDescent="0.25">
      <c r="B511" s="16" t="s">
        <v>123</v>
      </c>
      <c r="C511" s="17">
        <v>38045</v>
      </c>
      <c r="D511" s="18" t="s">
        <v>125</v>
      </c>
      <c r="E511" s="19">
        <v>4</v>
      </c>
      <c r="F511" s="20">
        <v>14.012285541104401</v>
      </c>
      <c r="G511" s="18" t="s">
        <v>127</v>
      </c>
    </row>
    <row r="512" spans="2:7" x14ac:dyDescent="0.25">
      <c r="B512" s="16" t="s">
        <v>130</v>
      </c>
      <c r="C512" s="17">
        <v>38815</v>
      </c>
      <c r="D512" s="18" t="s">
        <v>125</v>
      </c>
      <c r="E512" s="19">
        <v>56</v>
      </c>
      <c r="F512" s="20">
        <v>169.248777168885</v>
      </c>
      <c r="G512" s="18" t="s">
        <v>122</v>
      </c>
    </row>
    <row r="513" spans="2:7" x14ac:dyDescent="0.25">
      <c r="B513" s="16" t="s">
        <v>114</v>
      </c>
      <c r="C513" s="17">
        <v>38111</v>
      </c>
      <c r="D513" s="18" t="s">
        <v>118</v>
      </c>
      <c r="E513" s="19">
        <v>76</v>
      </c>
      <c r="F513" s="20">
        <v>230.180461224987</v>
      </c>
      <c r="G513" s="18" t="s">
        <v>116</v>
      </c>
    </row>
    <row r="514" spans="2:7" x14ac:dyDescent="0.25">
      <c r="B514" s="16" t="s">
        <v>117</v>
      </c>
      <c r="C514" s="17">
        <v>38540</v>
      </c>
      <c r="D514" s="18" t="s">
        <v>121</v>
      </c>
      <c r="E514" s="19">
        <v>27</v>
      </c>
      <c r="F514" s="20">
        <v>82.599143929902795</v>
      </c>
      <c r="G514" s="18" t="s">
        <v>116</v>
      </c>
    </row>
    <row r="515" spans="2:7" x14ac:dyDescent="0.25">
      <c r="B515" s="16" t="s">
        <v>114</v>
      </c>
      <c r="C515" s="17">
        <v>38705</v>
      </c>
      <c r="D515" s="18" t="s">
        <v>118</v>
      </c>
      <c r="E515" s="19">
        <v>58</v>
      </c>
      <c r="F515" s="20">
        <v>175.77181619024199</v>
      </c>
      <c r="G515" s="18" t="s">
        <v>116</v>
      </c>
    </row>
    <row r="516" spans="2:7" x14ac:dyDescent="0.25">
      <c r="B516" s="16" t="s">
        <v>130</v>
      </c>
      <c r="C516" s="17">
        <v>38034</v>
      </c>
      <c r="D516" s="18" t="s">
        <v>121</v>
      </c>
      <c r="E516" s="19">
        <v>67</v>
      </c>
      <c r="F516" s="20">
        <v>202.62226122372601</v>
      </c>
      <c r="G516" s="18" t="s">
        <v>127</v>
      </c>
    </row>
    <row r="517" spans="2:7" x14ac:dyDescent="0.25">
      <c r="B517" s="16" t="s">
        <v>124</v>
      </c>
      <c r="C517" s="17">
        <v>38606</v>
      </c>
      <c r="D517" s="18" t="s">
        <v>115</v>
      </c>
      <c r="E517" s="19">
        <v>79</v>
      </c>
      <c r="F517" s="20">
        <v>238.78594564649799</v>
      </c>
      <c r="G517" s="18" t="s">
        <v>116</v>
      </c>
    </row>
    <row r="518" spans="2:7" x14ac:dyDescent="0.25">
      <c r="B518" s="16" t="s">
        <v>126</v>
      </c>
      <c r="C518" s="17">
        <v>38243</v>
      </c>
      <c r="D518" s="18" t="s">
        <v>128</v>
      </c>
      <c r="E518" s="19">
        <v>38</v>
      </c>
      <c r="F518" s="20">
        <v>116.685987434485</v>
      </c>
      <c r="G518" s="18" t="s">
        <v>116</v>
      </c>
    </row>
    <row r="519" spans="2:7" x14ac:dyDescent="0.25">
      <c r="B519" s="16" t="s">
        <v>114</v>
      </c>
      <c r="C519" s="17">
        <v>38078</v>
      </c>
      <c r="D519" s="18" t="s">
        <v>128</v>
      </c>
      <c r="E519" s="19">
        <v>4</v>
      </c>
      <c r="F519" s="20">
        <v>13.6416352370195</v>
      </c>
      <c r="G519" s="18" t="s">
        <v>116</v>
      </c>
    </row>
    <row r="520" spans="2:7" x14ac:dyDescent="0.25">
      <c r="B520" s="16" t="s">
        <v>123</v>
      </c>
      <c r="C520" s="17">
        <v>38793</v>
      </c>
      <c r="D520" s="18" t="s">
        <v>125</v>
      </c>
      <c r="E520" s="19">
        <v>45</v>
      </c>
      <c r="F520" s="20">
        <v>137.06873634212499</v>
      </c>
      <c r="G520" s="18" t="s">
        <v>116</v>
      </c>
    </row>
    <row r="521" spans="2:7" x14ac:dyDescent="0.25">
      <c r="B521" s="16" t="s">
        <v>114</v>
      </c>
      <c r="C521" s="17">
        <v>38122</v>
      </c>
      <c r="D521" s="18" t="s">
        <v>118</v>
      </c>
      <c r="E521" s="19">
        <v>10</v>
      </c>
      <c r="F521" s="20">
        <v>32.194899991771997</v>
      </c>
      <c r="G521" s="18" t="s">
        <v>122</v>
      </c>
    </row>
    <row r="522" spans="2:7" x14ac:dyDescent="0.25">
      <c r="B522" s="16" t="s">
        <v>117</v>
      </c>
      <c r="C522" s="17">
        <v>38661</v>
      </c>
      <c r="D522" s="18" t="s">
        <v>118</v>
      </c>
      <c r="E522" s="19">
        <v>86</v>
      </c>
      <c r="F522" s="20">
        <v>260.39717870163298</v>
      </c>
      <c r="G522" s="18" t="s">
        <v>119</v>
      </c>
    </row>
    <row r="523" spans="2:7" x14ac:dyDescent="0.25">
      <c r="B523" s="16" t="s">
        <v>131</v>
      </c>
      <c r="C523" s="17">
        <v>38848</v>
      </c>
      <c r="D523" s="18" t="s">
        <v>118</v>
      </c>
      <c r="E523" s="19">
        <v>75</v>
      </c>
      <c r="F523" s="20">
        <v>226.714438242049</v>
      </c>
      <c r="G523" s="18" t="s">
        <v>122</v>
      </c>
    </row>
    <row r="524" spans="2:7" x14ac:dyDescent="0.25">
      <c r="B524" s="16" t="s">
        <v>129</v>
      </c>
      <c r="C524" s="17">
        <v>38430</v>
      </c>
      <c r="D524" s="18" t="s">
        <v>125</v>
      </c>
      <c r="E524" s="19">
        <v>77</v>
      </c>
      <c r="F524" s="20">
        <v>232.496305211551</v>
      </c>
      <c r="G524" s="18" t="s">
        <v>122</v>
      </c>
    </row>
    <row r="525" spans="2:7" x14ac:dyDescent="0.25">
      <c r="B525" s="16" t="s">
        <v>129</v>
      </c>
      <c r="C525" s="17">
        <v>38067</v>
      </c>
      <c r="D525" s="18" t="s">
        <v>125</v>
      </c>
      <c r="E525" s="19">
        <v>10</v>
      </c>
      <c r="F525" s="20">
        <v>31.818132134553998</v>
      </c>
      <c r="G525" s="18" t="s">
        <v>122</v>
      </c>
    </row>
    <row r="526" spans="2:7" x14ac:dyDescent="0.25">
      <c r="B526" s="16" t="s">
        <v>126</v>
      </c>
      <c r="C526" s="17">
        <v>38265</v>
      </c>
      <c r="D526" s="18" t="s">
        <v>118</v>
      </c>
      <c r="E526" s="19">
        <v>62</v>
      </c>
      <c r="F526" s="20">
        <v>188.380882355827</v>
      </c>
      <c r="G526" s="18" t="s">
        <v>122</v>
      </c>
    </row>
    <row r="527" spans="2:7" x14ac:dyDescent="0.25">
      <c r="B527" s="16" t="s">
        <v>114</v>
      </c>
      <c r="C527" s="17">
        <v>38012</v>
      </c>
      <c r="D527" s="18" t="s">
        <v>115</v>
      </c>
      <c r="E527" s="19">
        <v>73</v>
      </c>
      <c r="F527" s="20">
        <v>221.29214849175199</v>
      </c>
      <c r="G527" s="18" t="s">
        <v>127</v>
      </c>
    </row>
    <row r="528" spans="2:7" x14ac:dyDescent="0.25">
      <c r="B528" s="16" t="s">
        <v>130</v>
      </c>
      <c r="C528" s="17">
        <v>38001</v>
      </c>
      <c r="D528" s="18" t="s">
        <v>118</v>
      </c>
      <c r="E528" s="19">
        <v>62</v>
      </c>
      <c r="F528" s="20">
        <v>187.23352558776901</v>
      </c>
      <c r="G528" s="18" t="s">
        <v>116</v>
      </c>
    </row>
    <row r="529" spans="2:7" x14ac:dyDescent="0.25">
      <c r="B529" s="16" t="s">
        <v>123</v>
      </c>
      <c r="C529" s="17">
        <v>38892</v>
      </c>
      <c r="D529" s="18" t="s">
        <v>128</v>
      </c>
      <c r="E529" s="19">
        <v>11</v>
      </c>
      <c r="F529" s="20">
        <v>35.7232412858733</v>
      </c>
      <c r="G529" s="18" t="s">
        <v>127</v>
      </c>
    </row>
    <row r="530" spans="2:7" x14ac:dyDescent="0.25">
      <c r="B530" s="16" t="s">
        <v>117</v>
      </c>
      <c r="C530" s="17">
        <v>38705</v>
      </c>
      <c r="D530" s="18" t="s">
        <v>128</v>
      </c>
      <c r="E530" s="19">
        <v>28</v>
      </c>
      <c r="F530" s="20">
        <v>86.078223340302799</v>
      </c>
      <c r="G530" s="18" t="s">
        <v>116</v>
      </c>
    </row>
    <row r="531" spans="2:7" x14ac:dyDescent="0.25">
      <c r="B531" s="16" t="s">
        <v>117</v>
      </c>
      <c r="C531" s="17">
        <v>38221</v>
      </c>
      <c r="D531" s="18" t="s">
        <v>128</v>
      </c>
      <c r="E531" s="19">
        <v>57</v>
      </c>
      <c r="F531" s="20">
        <v>172.36208706896099</v>
      </c>
      <c r="G531" s="18" t="s">
        <v>122</v>
      </c>
    </row>
    <row r="532" spans="2:7" x14ac:dyDescent="0.25">
      <c r="B532" s="16" t="s">
        <v>131</v>
      </c>
      <c r="C532" s="17">
        <v>38331</v>
      </c>
      <c r="D532" s="18" t="s">
        <v>125</v>
      </c>
      <c r="E532" s="19">
        <v>34</v>
      </c>
      <c r="F532" s="20">
        <v>103.493740646094</v>
      </c>
      <c r="G532" s="18" t="s">
        <v>116</v>
      </c>
    </row>
    <row r="533" spans="2:7" x14ac:dyDescent="0.25">
      <c r="B533" s="16" t="s">
        <v>130</v>
      </c>
      <c r="C533" s="17">
        <v>38639</v>
      </c>
      <c r="D533" s="18" t="s">
        <v>125</v>
      </c>
      <c r="E533" s="19">
        <v>89</v>
      </c>
      <c r="F533" s="20">
        <v>267.86415015075198</v>
      </c>
      <c r="G533" s="18" t="s">
        <v>122</v>
      </c>
    </row>
    <row r="534" spans="2:7" x14ac:dyDescent="0.25">
      <c r="B534" s="16" t="s">
        <v>117</v>
      </c>
      <c r="C534" s="17">
        <v>38254</v>
      </c>
      <c r="D534" s="18" t="s">
        <v>115</v>
      </c>
      <c r="E534" s="19">
        <v>32</v>
      </c>
      <c r="F534" s="20">
        <v>97.889348643674197</v>
      </c>
      <c r="G534" s="18" t="s">
        <v>119</v>
      </c>
    </row>
    <row r="535" spans="2:7" x14ac:dyDescent="0.25">
      <c r="B535" s="16" t="s">
        <v>123</v>
      </c>
      <c r="C535" s="17">
        <v>39046</v>
      </c>
      <c r="D535" s="18" t="s">
        <v>125</v>
      </c>
      <c r="E535" s="19">
        <v>38</v>
      </c>
      <c r="F535" s="20">
        <v>116.044587689965</v>
      </c>
      <c r="G535" s="18" t="s">
        <v>127</v>
      </c>
    </row>
    <row r="536" spans="2:7" x14ac:dyDescent="0.25">
      <c r="B536" s="16" t="s">
        <v>126</v>
      </c>
      <c r="C536" s="17">
        <v>38584</v>
      </c>
      <c r="D536" s="18" t="s">
        <v>115</v>
      </c>
      <c r="E536" s="19">
        <v>82</v>
      </c>
      <c r="F536" s="20">
        <v>248.047076923904</v>
      </c>
      <c r="G536" s="18" t="s">
        <v>127</v>
      </c>
    </row>
    <row r="537" spans="2:7" x14ac:dyDescent="0.25">
      <c r="B537" s="16" t="s">
        <v>130</v>
      </c>
      <c r="C537" s="17">
        <v>38133</v>
      </c>
      <c r="D537" s="18" t="s">
        <v>118</v>
      </c>
      <c r="E537" s="19">
        <v>29</v>
      </c>
      <c r="F537" s="20">
        <v>89.294687359204602</v>
      </c>
      <c r="G537" s="18" t="s">
        <v>116</v>
      </c>
    </row>
    <row r="538" spans="2:7" x14ac:dyDescent="0.25">
      <c r="B538" s="16" t="s">
        <v>129</v>
      </c>
      <c r="C538" s="17">
        <v>38991</v>
      </c>
      <c r="D538" s="18" t="s">
        <v>121</v>
      </c>
      <c r="E538" s="19">
        <v>17</v>
      </c>
      <c r="F538" s="20">
        <v>52.246197330854898</v>
      </c>
      <c r="G538" s="18" t="s">
        <v>122</v>
      </c>
    </row>
    <row r="539" spans="2:7" x14ac:dyDescent="0.25">
      <c r="B539" s="16" t="s">
        <v>117</v>
      </c>
      <c r="C539" s="17">
        <v>38210</v>
      </c>
      <c r="D539" s="18" t="s">
        <v>125</v>
      </c>
      <c r="E539" s="19">
        <v>50</v>
      </c>
      <c r="F539" s="20">
        <v>151.86525901218999</v>
      </c>
      <c r="G539" s="18" t="s">
        <v>127</v>
      </c>
    </row>
    <row r="540" spans="2:7" x14ac:dyDescent="0.25">
      <c r="B540" s="16" t="s">
        <v>124</v>
      </c>
      <c r="C540" s="17">
        <v>38078</v>
      </c>
      <c r="D540" s="18" t="s">
        <v>121</v>
      </c>
      <c r="E540" s="19">
        <v>7</v>
      </c>
      <c r="F540" s="20">
        <v>22.959948055318801</v>
      </c>
      <c r="G540" s="18" t="s">
        <v>127</v>
      </c>
    </row>
    <row r="541" spans="2:7" x14ac:dyDescent="0.25">
      <c r="B541" s="16" t="s">
        <v>120</v>
      </c>
      <c r="C541" s="17">
        <v>38430</v>
      </c>
      <c r="D541" s="18" t="s">
        <v>115</v>
      </c>
      <c r="E541" s="19">
        <v>50</v>
      </c>
      <c r="F541" s="20">
        <v>151.361824024485</v>
      </c>
      <c r="G541" s="18" t="s">
        <v>127</v>
      </c>
    </row>
    <row r="542" spans="2:7" x14ac:dyDescent="0.25">
      <c r="B542" s="16" t="s">
        <v>126</v>
      </c>
      <c r="C542" s="17">
        <v>38408</v>
      </c>
      <c r="D542" s="18" t="s">
        <v>121</v>
      </c>
      <c r="E542" s="19">
        <v>20</v>
      </c>
      <c r="F542" s="20">
        <v>61.878678847796202</v>
      </c>
      <c r="G542" s="18" t="s">
        <v>119</v>
      </c>
    </row>
    <row r="543" spans="2:7" x14ac:dyDescent="0.25">
      <c r="B543" s="16" t="s">
        <v>130</v>
      </c>
      <c r="C543" s="17">
        <v>38408</v>
      </c>
      <c r="D543" s="18" t="s">
        <v>118</v>
      </c>
      <c r="E543" s="19">
        <v>37</v>
      </c>
      <c r="F543" s="20">
        <v>112.833633702592</v>
      </c>
      <c r="G543" s="18" t="s">
        <v>127</v>
      </c>
    </row>
    <row r="544" spans="2:7" x14ac:dyDescent="0.25">
      <c r="B544" s="16" t="s">
        <v>123</v>
      </c>
      <c r="C544" s="17">
        <v>38232</v>
      </c>
      <c r="D544" s="18" t="s">
        <v>128</v>
      </c>
      <c r="E544" s="19">
        <v>58</v>
      </c>
      <c r="F544" s="20">
        <v>176.60971135604299</v>
      </c>
      <c r="G544" s="18" t="s">
        <v>127</v>
      </c>
    </row>
    <row r="545" spans="2:7" x14ac:dyDescent="0.25">
      <c r="B545" s="16" t="s">
        <v>124</v>
      </c>
      <c r="C545" s="17">
        <v>38738</v>
      </c>
      <c r="D545" s="18" t="s">
        <v>118</v>
      </c>
      <c r="E545" s="19">
        <v>25</v>
      </c>
      <c r="F545" s="20">
        <v>76.920283125674501</v>
      </c>
      <c r="G545" s="18" t="s">
        <v>116</v>
      </c>
    </row>
    <row r="546" spans="2:7" x14ac:dyDescent="0.25">
      <c r="B546" s="16" t="s">
        <v>117</v>
      </c>
      <c r="C546" s="17">
        <v>38078</v>
      </c>
      <c r="D546" s="18" t="s">
        <v>125</v>
      </c>
      <c r="E546" s="19">
        <v>34</v>
      </c>
      <c r="F546" s="20">
        <v>103.18208157525901</v>
      </c>
      <c r="G546" s="18" t="s">
        <v>119</v>
      </c>
    </row>
    <row r="547" spans="2:7" x14ac:dyDescent="0.25">
      <c r="B547" s="16" t="s">
        <v>114</v>
      </c>
      <c r="C547" s="17">
        <v>39013</v>
      </c>
      <c r="D547" s="18" t="s">
        <v>118</v>
      </c>
      <c r="E547" s="19">
        <v>3</v>
      </c>
      <c r="F547" s="20">
        <v>11.582072936390601</v>
      </c>
      <c r="G547" s="18" t="s">
        <v>119</v>
      </c>
    </row>
    <row r="548" spans="2:7" x14ac:dyDescent="0.25">
      <c r="B548" s="16" t="s">
        <v>114</v>
      </c>
      <c r="C548" s="17">
        <v>38991</v>
      </c>
      <c r="D548" s="18" t="s">
        <v>121</v>
      </c>
      <c r="E548" s="19">
        <v>63</v>
      </c>
      <c r="F548" s="20">
        <v>190.58521809047599</v>
      </c>
      <c r="G548" s="18" t="s">
        <v>127</v>
      </c>
    </row>
    <row r="549" spans="2:7" x14ac:dyDescent="0.25">
      <c r="B549" s="16" t="s">
        <v>114</v>
      </c>
      <c r="C549" s="17">
        <v>38727</v>
      </c>
      <c r="D549" s="18" t="s">
        <v>125</v>
      </c>
      <c r="E549" s="19">
        <v>44</v>
      </c>
      <c r="F549" s="20">
        <v>133.615082449005</v>
      </c>
      <c r="G549" s="18" t="s">
        <v>119</v>
      </c>
    </row>
    <row r="550" spans="2:7" x14ac:dyDescent="0.25">
      <c r="B550" s="16" t="s">
        <v>131</v>
      </c>
      <c r="C550" s="17">
        <v>38089</v>
      </c>
      <c r="D550" s="18" t="s">
        <v>125</v>
      </c>
      <c r="E550" s="19">
        <v>87</v>
      </c>
      <c r="F550" s="20">
        <v>263.16283259571497</v>
      </c>
      <c r="G550" s="18" t="s">
        <v>119</v>
      </c>
    </row>
    <row r="551" spans="2:7" x14ac:dyDescent="0.25">
      <c r="B551" s="16" t="s">
        <v>130</v>
      </c>
      <c r="C551" s="17">
        <v>38408</v>
      </c>
      <c r="D551" s="18" t="s">
        <v>121</v>
      </c>
      <c r="E551" s="19">
        <v>4</v>
      </c>
      <c r="F551" s="20">
        <v>14.191095035521</v>
      </c>
      <c r="G551" s="18" t="s">
        <v>116</v>
      </c>
    </row>
    <row r="552" spans="2:7" x14ac:dyDescent="0.25">
      <c r="B552" s="16" t="s">
        <v>120</v>
      </c>
      <c r="C552" s="17">
        <v>38826</v>
      </c>
      <c r="D552" s="18" t="s">
        <v>118</v>
      </c>
      <c r="E552" s="19">
        <v>93</v>
      </c>
      <c r="F552" s="20">
        <v>281.170726281626</v>
      </c>
      <c r="G552" s="18" t="s">
        <v>119</v>
      </c>
    </row>
    <row r="553" spans="2:7" x14ac:dyDescent="0.25">
      <c r="B553" s="16" t="s">
        <v>126</v>
      </c>
      <c r="C553" s="17">
        <v>38320</v>
      </c>
      <c r="D553" s="18" t="s">
        <v>121</v>
      </c>
      <c r="E553" s="19">
        <v>10</v>
      </c>
      <c r="F553" s="20">
        <v>32.065090501540404</v>
      </c>
      <c r="G553" s="18" t="s">
        <v>127</v>
      </c>
    </row>
    <row r="554" spans="2:7" x14ac:dyDescent="0.25">
      <c r="B554" s="16" t="s">
        <v>123</v>
      </c>
      <c r="C554" s="17">
        <v>39068</v>
      </c>
      <c r="D554" s="18" t="s">
        <v>128</v>
      </c>
      <c r="E554" s="19">
        <v>19</v>
      </c>
      <c r="F554" s="20">
        <v>58.972126169367598</v>
      </c>
      <c r="G554" s="18" t="s">
        <v>127</v>
      </c>
    </row>
    <row r="555" spans="2:7" x14ac:dyDescent="0.25">
      <c r="B555" s="16" t="s">
        <v>117</v>
      </c>
      <c r="C555" s="17">
        <v>38551</v>
      </c>
      <c r="D555" s="18" t="s">
        <v>125</v>
      </c>
      <c r="E555" s="19">
        <v>30</v>
      </c>
      <c r="F555" s="20">
        <v>92.527630840276103</v>
      </c>
      <c r="G555" s="18" t="s">
        <v>116</v>
      </c>
    </row>
    <row r="556" spans="2:7" x14ac:dyDescent="0.25">
      <c r="B556" s="16" t="s">
        <v>120</v>
      </c>
      <c r="C556" s="17">
        <v>39035</v>
      </c>
      <c r="D556" s="18" t="s">
        <v>128</v>
      </c>
      <c r="E556" s="19">
        <v>-1</v>
      </c>
      <c r="F556" s="20">
        <v>-1.2782372664639499</v>
      </c>
      <c r="G556" s="18" t="s">
        <v>116</v>
      </c>
    </row>
    <row r="557" spans="2:7" x14ac:dyDescent="0.25">
      <c r="B557" s="16" t="s">
        <v>130</v>
      </c>
      <c r="C557" s="17">
        <v>38837</v>
      </c>
      <c r="D557" s="18" t="s">
        <v>125</v>
      </c>
      <c r="E557" s="19">
        <v>46</v>
      </c>
      <c r="F557" s="20">
        <v>139.41162650743101</v>
      </c>
      <c r="G557" s="18" t="s">
        <v>127</v>
      </c>
    </row>
    <row r="558" spans="2:7" x14ac:dyDescent="0.25">
      <c r="B558" s="16" t="s">
        <v>126</v>
      </c>
      <c r="C558" s="17">
        <v>38232</v>
      </c>
      <c r="D558" s="18" t="s">
        <v>118</v>
      </c>
      <c r="E558" s="19">
        <v>44</v>
      </c>
      <c r="F558" s="20">
        <v>133.50877739627501</v>
      </c>
      <c r="G558" s="18" t="s">
        <v>119</v>
      </c>
    </row>
    <row r="559" spans="2:7" x14ac:dyDescent="0.25">
      <c r="B559" s="16" t="s">
        <v>114</v>
      </c>
      <c r="C559" s="17">
        <v>38287</v>
      </c>
      <c r="D559" s="18" t="s">
        <v>125</v>
      </c>
      <c r="E559" s="19">
        <v>47</v>
      </c>
      <c r="F559" s="20">
        <v>143.212215300857</v>
      </c>
      <c r="G559" s="18" t="s">
        <v>119</v>
      </c>
    </row>
    <row r="560" spans="2:7" x14ac:dyDescent="0.25">
      <c r="B560" s="16" t="s">
        <v>130</v>
      </c>
      <c r="C560" s="17">
        <v>38969</v>
      </c>
      <c r="D560" s="18" t="s">
        <v>125</v>
      </c>
      <c r="E560" s="19">
        <v>86</v>
      </c>
      <c r="F560" s="20">
        <v>260.39157259526797</v>
      </c>
      <c r="G560" s="18" t="s">
        <v>127</v>
      </c>
    </row>
    <row r="561" spans="2:7" x14ac:dyDescent="0.25">
      <c r="B561" s="16" t="s">
        <v>130</v>
      </c>
      <c r="C561" s="17">
        <v>38925</v>
      </c>
      <c r="D561" s="18" t="s">
        <v>118</v>
      </c>
      <c r="E561" s="19">
        <v>76</v>
      </c>
      <c r="F561" s="20">
        <v>229.96347977242999</v>
      </c>
      <c r="G561" s="18" t="s">
        <v>119</v>
      </c>
    </row>
    <row r="562" spans="2:7" x14ac:dyDescent="0.25">
      <c r="B562" s="16" t="s">
        <v>123</v>
      </c>
      <c r="C562" s="17">
        <v>38078</v>
      </c>
      <c r="D562" s="18" t="s">
        <v>128</v>
      </c>
      <c r="E562" s="19">
        <v>55</v>
      </c>
      <c r="F562" s="20">
        <v>166.99029890675999</v>
      </c>
      <c r="G562" s="18" t="s">
        <v>122</v>
      </c>
    </row>
    <row r="563" spans="2:7" x14ac:dyDescent="0.25">
      <c r="B563" s="16" t="s">
        <v>120</v>
      </c>
      <c r="C563" s="17">
        <v>38133</v>
      </c>
      <c r="D563" s="18" t="s">
        <v>125</v>
      </c>
      <c r="E563" s="19">
        <v>-1</v>
      </c>
      <c r="F563" s="20">
        <v>-0.79289798318866411</v>
      </c>
      <c r="G563" s="18" t="s">
        <v>116</v>
      </c>
    </row>
    <row r="564" spans="2:7" x14ac:dyDescent="0.25">
      <c r="B564" s="16" t="s">
        <v>120</v>
      </c>
      <c r="C564" s="17">
        <v>38188</v>
      </c>
      <c r="D564" s="18" t="s">
        <v>128</v>
      </c>
      <c r="E564" s="19">
        <v>62</v>
      </c>
      <c r="F564" s="20">
        <v>187.63361707571201</v>
      </c>
      <c r="G564" s="18" t="s">
        <v>122</v>
      </c>
    </row>
    <row r="565" spans="2:7" x14ac:dyDescent="0.25">
      <c r="B565" s="16" t="s">
        <v>120</v>
      </c>
      <c r="C565" s="17">
        <v>38012</v>
      </c>
      <c r="D565" s="18" t="s">
        <v>118</v>
      </c>
      <c r="E565" s="19">
        <v>73</v>
      </c>
      <c r="F565" s="20">
        <v>220.965158034909</v>
      </c>
      <c r="G565" s="18" t="s">
        <v>119</v>
      </c>
    </row>
    <row r="566" spans="2:7" x14ac:dyDescent="0.25">
      <c r="B566" s="16" t="s">
        <v>117</v>
      </c>
      <c r="C566" s="17">
        <v>38298</v>
      </c>
      <c r="D566" s="18" t="s">
        <v>121</v>
      </c>
      <c r="E566" s="19">
        <v>12</v>
      </c>
      <c r="F566" s="20">
        <v>38.438753960470201</v>
      </c>
      <c r="G566" s="18" t="s">
        <v>122</v>
      </c>
    </row>
    <row r="567" spans="2:7" x14ac:dyDescent="0.25">
      <c r="B567" s="16" t="s">
        <v>129</v>
      </c>
      <c r="C567" s="17">
        <v>38221</v>
      </c>
      <c r="D567" s="18" t="s">
        <v>128</v>
      </c>
      <c r="E567" s="19">
        <v>0</v>
      </c>
      <c r="F567" s="20">
        <v>1.5994060348452699</v>
      </c>
      <c r="G567" s="18" t="s">
        <v>122</v>
      </c>
    </row>
    <row r="568" spans="2:7" x14ac:dyDescent="0.25">
      <c r="B568" s="16" t="s">
        <v>131</v>
      </c>
      <c r="C568" s="17">
        <v>38947</v>
      </c>
      <c r="D568" s="18" t="s">
        <v>125</v>
      </c>
      <c r="E568" s="19">
        <v>23</v>
      </c>
      <c r="F568" s="20">
        <v>71.395357240055006</v>
      </c>
      <c r="G568" s="18" t="s">
        <v>122</v>
      </c>
    </row>
    <row r="569" spans="2:7" x14ac:dyDescent="0.25">
      <c r="B569" s="16" t="s">
        <v>131</v>
      </c>
      <c r="C569" s="17">
        <v>38375</v>
      </c>
      <c r="D569" s="18" t="s">
        <v>125</v>
      </c>
      <c r="E569" s="19">
        <v>73</v>
      </c>
      <c r="F569" s="20">
        <v>220.80778472883699</v>
      </c>
      <c r="G569" s="18" t="s">
        <v>119</v>
      </c>
    </row>
    <row r="570" spans="2:7" x14ac:dyDescent="0.25">
      <c r="B570" s="16" t="s">
        <v>130</v>
      </c>
      <c r="C570" s="17">
        <v>38507</v>
      </c>
      <c r="D570" s="18" t="s">
        <v>115</v>
      </c>
      <c r="E570" s="19">
        <v>73</v>
      </c>
      <c r="F570" s="20">
        <v>221.781128070487</v>
      </c>
      <c r="G570" s="18" t="s">
        <v>122</v>
      </c>
    </row>
    <row r="571" spans="2:7" x14ac:dyDescent="0.25">
      <c r="B571" s="16" t="s">
        <v>129</v>
      </c>
      <c r="C571" s="17">
        <v>38430</v>
      </c>
      <c r="D571" s="18" t="s">
        <v>118</v>
      </c>
      <c r="E571" s="19">
        <v>43</v>
      </c>
      <c r="F571" s="20">
        <v>131.05809583118901</v>
      </c>
      <c r="G571" s="18" t="s">
        <v>116</v>
      </c>
    </row>
    <row r="572" spans="2:7" x14ac:dyDescent="0.25">
      <c r="B572" s="16" t="s">
        <v>117</v>
      </c>
      <c r="C572" s="17">
        <v>38925</v>
      </c>
      <c r="D572" s="18" t="s">
        <v>121</v>
      </c>
      <c r="E572" s="19">
        <v>60</v>
      </c>
      <c r="F572" s="20">
        <v>182.29246065825501</v>
      </c>
      <c r="G572" s="18" t="s">
        <v>127</v>
      </c>
    </row>
    <row r="573" spans="2:7" x14ac:dyDescent="0.25">
      <c r="B573" s="16" t="s">
        <v>129</v>
      </c>
      <c r="C573" s="17">
        <v>39057</v>
      </c>
      <c r="D573" s="18" t="s">
        <v>115</v>
      </c>
      <c r="E573" s="19">
        <v>40</v>
      </c>
      <c r="F573" s="20">
        <v>121.866028474432</v>
      </c>
      <c r="G573" s="18" t="s">
        <v>119</v>
      </c>
    </row>
    <row r="574" spans="2:7" x14ac:dyDescent="0.25">
      <c r="B574" s="16" t="s">
        <v>130</v>
      </c>
      <c r="C574" s="17">
        <v>38562</v>
      </c>
      <c r="D574" s="18" t="s">
        <v>115</v>
      </c>
      <c r="E574" s="19">
        <v>-7</v>
      </c>
      <c r="F574" s="20">
        <v>-18.9155229231676</v>
      </c>
      <c r="G574" s="18" t="s">
        <v>119</v>
      </c>
    </row>
    <row r="575" spans="2:7" x14ac:dyDescent="0.25">
      <c r="B575" s="16" t="s">
        <v>114</v>
      </c>
      <c r="C575" s="17">
        <v>38254</v>
      </c>
      <c r="D575" s="18" t="s">
        <v>118</v>
      </c>
      <c r="E575" s="19">
        <v>39</v>
      </c>
      <c r="F575" s="20">
        <v>118.36577315012001</v>
      </c>
      <c r="G575" s="18" t="s">
        <v>119</v>
      </c>
    </row>
    <row r="576" spans="2:7" x14ac:dyDescent="0.25">
      <c r="B576" s="16" t="s">
        <v>124</v>
      </c>
      <c r="C576" s="17">
        <v>38353</v>
      </c>
      <c r="D576" s="18" t="s">
        <v>128</v>
      </c>
      <c r="E576" s="19">
        <v>84</v>
      </c>
      <c r="F576" s="20">
        <v>253.79033414178701</v>
      </c>
      <c r="G576" s="18" t="s">
        <v>122</v>
      </c>
    </row>
    <row r="577" spans="2:7" x14ac:dyDescent="0.25">
      <c r="B577" s="16" t="s">
        <v>130</v>
      </c>
      <c r="C577" s="17">
        <v>38837</v>
      </c>
      <c r="D577" s="18" t="s">
        <v>121</v>
      </c>
      <c r="E577" s="19">
        <v>92</v>
      </c>
      <c r="F577" s="20">
        <v>277.80911377540099</v>
      </c>
      <c r="G577" s="18" t="s">
        <v>122</v>
      </c>
    </row>
    <row r="578" spans="2:7" x14ac:dyDescent="0.25">
      <c r="B578" s="16" t="s">
        <v>117</v>
      </c>
      <c r="C578" s="17">
        <v>38628</v>
      </c>
      <c r="D578" s="18" t="s">
        <v>128</v>
      </c>
      <c r="E578" s="19">
        <v>68</v>
      </c>
      <c r="F578" s="20">
        <v>206.083185988845</v>
      </c>
      <c r="G578" s="18" t="s">
        <v>116</v>
      </c>
    </row>
    <row r="579" spans="2:7" x14ac:dyDescent="0.25">
      <c r="B579" s="16" t="s">
        <v>117</v>
      </c>
      <c r="C579" s="17">
        <v>38298</v>
      </c>
      <c r="D579" s="18" t="s">
        <v>115</v>
      </c>
      <c r="E579" s="19">
        <v>7</v>
      </c>
      <c r="F579" s="20">
        <v>23.192583270070902</v>
      </c>
      <c r="G579" s="18" t="s">
        <v>127</v>
      </c>
    </row>
    <row r="580" spans="2:7" x14ac:dyDescent="0.25">
      <c r="B580" s="16" t="s">
        <v>123</v>
      </c>
      <c r="C580" s="17">
        <v>39002</v>
      </c>
      <c r="D580" s="18" t="s">
        <v>125</v>
      </c>
      <c r="E580" s="19">
        <v>-9</v>
      </c>
      <c r="F580" s="20">
        <v>-24.836237139949802</v>
      </c>
      <c r="G580" s="18" t="s">
        <v>116</v>
      </c>
    </row>
    <row r="581" spans="2:7" x14ac:dyDescent="0.25">
      <c r="B581" s="16" t="s">
        <v>131</v>
      </c>
      <c r="C581" s="17">
        <v>38639</v>
      </c>
      <c r="D581" s="18" t="s">
        <v>128</v>
      </c>
      <c r="E581" s="19">
        <v>51</v>
      </c>
      <c r="F581" s="20">
        <v>154.400651276415</v>
      </c>
      <c r="G581" s="18" t="s">
        <v>119</v>
      </c>
    </row>
    <row r="582" spans="2:7" x14ac:dyDescent="0.25">
      <c r="B582" s="16" t="s">
        <v>117</v>
      </c>
      <c r="C582" s="17">
        <v>38683</v>
      </c>
      <c r="D582" s="18" t="s">
        <v>115</v>
      </c>
      <c r="E582" s="19">
        <v>59</v>
      </c>
      <c r="F582" s="20">
        <v>178.89731679899501</v>
      </c>
      <c r="G582" s="18" t="s">
        <v>116</v>
      </c>
    </row>
    <row r="583" spans="2:7" x14ac:dyDescent="0.25">
      <c r="B583" s="16" t="s">
        <v>126</v>
      </c>
      <c r="C583" s="17">
        <v>38661</v>
      </c>
      <c r="D583" s="18" t="s">
        <v>128</v>
      </c>
      <c r="E583" s="19">
        <v>64</v>
      </c>
      <c r="F583" s="20">
        <v>194.441511340105</v>
      </c>
      <c r="G583" s="18" t="s">
        <v>122</v>
      </c>
    </row>
    <row r="584" spans="2:7" x14ac:dyDescent="0.25">
      <c r="B584" s="16" t="s">
        <v>131</v>
      </c>
      <c r="C584" s="17">
        <v>38672</v>
      </c>
      <c r="D584" s="18" t="s">
        <v>115</v>
      </c>
      <c r="E584" s="19">
        <v>0</v>
      </c>
      <c r="F584" s="20">
        <v>2.5163305342490299</v>
      </c>
      <c r="G584" s="18" t="s">
        <v>127</v>
      </c>
    </row>
    <row r="585" spans="2:7" x14ac:dyDescent="0.25">
      <c r="B585" s="16" t="s">
        <v>130</v>
      </c>
      <c r="C585" s="17">
        <v>38397</v>
      </c>
      <c r="D585" s="18" t="s">
        <v>128</v>
      </c>
      <c r="E585" s="19">
        <v>81</v>
      </c>
      <c r="F585" s="20">
        <v>243.81590205081099</v>
      </c>
      <c r="G585" s="18" t="s">
        <v>119</v>
      </c>
    </row>
    <row r="586" spans="2:7" x14ac:dyDescent="0.25">
      <c r="B586" s="16" t="s">
        <v>129</v>
      </c>
      <c r="C586" s="17">
        <v>38452</v>
      </c>
      <c r="D586" s="18" t="s">
        <v>121</v>
      </c>
      <c r="E586" s="19">
        <v>93</v>
      </c>
      <c r="F586" s="20">
        <v>280.79781158956399</v>
      </c>
      <c r="G586" s="18" t="s">
        <v>119</v>
      </c>
    </row>
    <row r="587" spans="2:7" x14ac:dyDescent="0.25">
      <c r="B587" s="16" t="s">
        <v>131</v>
      </c>
      <c r="C587" s="17">
        <v>38749</v>
      </c>
      <c r="D587" s="18" t="s">
        <v>115</v>
      </c>
      <c r="E587" s="19">
        <v>20</v>
      </c>
      <c r="F587" s="20">
        <v>61.967424849894897</v>
      </c>
      <c r="G587" s="18" t="s">
        <v>116</v>
      </c>
    </row>
    <row r="588" spans="2:7" x14ac:dyDescent="0.25">
      <c r="B588" s="16" t="s">
        <v>120</v>
      </c>
      <c r="C588" s="17">
        <v>38507</v>
      </c>
      <c r="D588" s="18" t="s">
        <v>125</v>
      </c>
      <c r="E588" s="19">
        <v>39</v>
      </c>
      <c r="F588" s="20">
        <v>119.908359422906</v>
      </c>
      <c r="G588" s="18" t="s">
        <v>127</v>
      </c>
    </row>
    <row r="589" spans="2:7" x14ac:dyDescent="0.25">
      <c r="B589" s="16" t="s">
        <v>126</v>
      </c>
      <c r="C589" s="17">
        <v>38287</v>
      </c>
      <c r="D589" s="18" t="s">
        <v>118</v>
      </c>
      <c r="E589" s="19">
        <v>6</v>
      </c>
      <c r="F589" s="20">
        <v>20.018331980892199</v>
      </c>
      <c r="G589" s="18" t="s">
        <v>116</v>
      </c>
    </row>
    <row r="590" spans="2:7" x14ac:dyDescent="0.25">
      <c r="B590" s="16" t="s">
        <v>126</v>
      </c>
      <c r="C590" s="17">
        <v>38034</v>
      </c>
      <c r="D590" s="18" t="s">
        <v>118</v>
      </c>
      <c r="E590" s="19">
        <v>34</v>
      </c>
      <c r="F590" s="20">
        <v>103.679428721508</v>
      </c>
      <c r="G590" s="18" t="s">
        <v>116</v>
      </c>
    </row>
    <row r="591" spans="2:7" x14ac:dyDescent="0.25">
      <c r="B591" s="16" t="s">
        <v>117</v>
      </c>
      <c r="C591" s="17">
        <v>38749</v>
      </c>
      <c r="D591" s="18" t="s">
        <v>115</v>
      </c>
      <c r="E591" s="19">
        <v>33</v>
      </c>
      <c r="F591" s="20">
        <v>101.311018085499</v>
      </c>
      <c r="G591" s="18" t="s">
        <v>122</v>
      </c>
    </row>
    <row r="592" spans="2:7" x14ac:dyDescent="0.25">
      <c r="B592" s="16" t="s">
        <v>120</v>
      </c>
      <c r="C592" s="17">
        <v>38001</v>
      </c>
      <c r="D592" s="18" t="s">
        <v>121</v>
      </c>
      <c r="E592" s="19">
        <v>-10</v>
      </c>
      <c r="F592" s="20">
        <v>-28.463885870908499</v>
      </c>
      <c r="G592" s="18" t="s">
        <v>122</v>
      </c>
    </row>
    <row r="593" spans="2:7" x14ac:dyDescent="0.25">
      <c r="B593" s="16" t="s">
        <v>131</v>
      </c>
      <c r="C593" s="17">
        <v>38936</v>
      </c>
      <c r="D593" s="18" t="s">
        <v>125</v>
      </c>
      <c r="E593" s="19">
        <v>47</v>
      </c>
      <c r="F593" s="20">
        <v>141.97140662710899</v>
      </c>
      <c r="G593" s="18" t="s">
        <v>119</v>
      </c>
    </row>
    <row r="594" spans="2:7" x14ac:dyDescent="0.25">
      <c r="B594" s="16" t="s">
        <v>129</v>
      </c>
      <c r="C594" s="17">
        <v>38848</v>
      </c>
      <c r="D594" s="18" t="s">
        <v>121</v>
      </c>
      <c r="E594" s="19">
        <v>95</v>
      </c>
      <c r="F594" s="20">
        <v>286.92674877229001</v>
      </c>
      <c r="G594" s="18" t="s">
        <v>116</v>
      </c>
    </row>
    <row r="595" spans="2:7" x14ac:dyDescent="0.25">
      <c r="B595" s="16" t="s">
        <v>117</v>
      </c>
      <c r="C595" s="17">
        <v>38870</v>
      </c>
      <c r="D595" s="18" t="s">
        <v>118</v>
      </c>
      <c r="E595" s="19">
        <v>92</v>
      </c>
      <c r="F595" s="20">
        <v>278.226409188785</v>
      </c>
      <c r="G595" s="18" t="s">
        <v>119</v>
      </c>
    </row>
    <row r="596" spans="2:7" x14ac:dyDescent="0.25">
      <c r="B596" s="16" t="s">
        <v>124</v>
      </c>
      <c r="C596" s="17">
        <v>38364</v>
      </c>
      <c r="D596" s="18" t="s">
        <v>115</v>
      </c>
      <c r="E596" s="19">
        <v>68</v>
      </c>
      <c r="F596" s="20">
        <v>205.959055277662</v>
      </c>
      <c r="G596" s="18" t="s">
        <v>116</v>
      </c>
    </row>
    <row r="597" spans="2:7" x14ac:dyDescent="0.25">
      <c r="B597" s="16" t="s">
        <v>130</v>
      </c>
      <c r="C597" s="17">
        <v>38067</v>
      </c>
      <c r="D597" s="18" t="s">
        <v>115</v>
      </c>
      <c r="E597" s="19">
        <v>37</v>
      </c>
      <c r="F597" s="20">
        <v>112.851519128638</v>
      </c>
      <c r="G597" s="18" t="s">
        <v>119</v>
      </c>
    </row>
    <row r="598" spans="2:7" x14ac:dyDescent="0.25">
      <c r="B598" s="16" t="s">
        <v>129</v>
      </c>
      <c r="C598" s="17">
        <v>38188</v>
      </c>
      <c r="D598" s="18" t="s">
        <v>125</v>
      </c>
      <c r="E598" s="19">
        <v>78</v>
      </c>
      <c r="F598" s="20">
        <v>235.371440265198</v>
      </c>
      <c r="G598" s="18" t="s">
        <v>116</v>
      </c>
    </row>
    <row r="599" spans="2:7" x14ac:dyDescent="0.25">
      <c r="B599" s="16" t="s">
        <v>117</v>
      </c>
      <c r="C599" s="17">
        <v>39057</v>
      </c>
      <c r="D599" s="18" t="s">
        <v>125</v>
      </c>
      <c r="E599" s="19">
        <v>14</v>
      </c>
      <c r="F599" s="20">
        <v>43.756013144501999</v>
      </c>
      <c r="G599" s="18" t="s">
        <v>127</v>
      </c>
    </row>
    <row r="600" spans="2:7" x14ac:dyDescent="0.25">
      <c r="B600" s="16" t="s">
        <v>131</v>
      </c>
      <c r="C600" s="17">
        <v>39024</v>
      </c>
      <c r="D600" s="18" t="s">
        <v>118</v>
      </c>
      <c r="E600" s="19">
        <v>33</v>
      </c>
      <c r="F600" s="20">
        <v>100.549584750626</v>
      </c>
      <c r="G600" s="18" t="s">
        <v>127</v>
      </c>
    </row>
    <row r="601" spans="2:7" x14ac:dyDescent="0.25">
      <c r="B601" s="16" t="s">
        <v>129</v>
      </c>
      <c r="C601" s="17">
        <v>38155</v>
      </c>
      <c r="D601" s="18" t="s">
        <v>125</v>
      </c>
      <c r="E601" s="19">
        <v>64</v>
      </c>
      <c r="F601" s="20">
        <v>194.181881898304</v>
      </c>
      <c r="G601" s="18" t="s">
        <v>122</v>
      </c>
    </row>
    <row r="602" spans="2:7" x14ac:dyDescent="0.25">
      <c r="B602" s="16" t="s">
        <v>123</v>
      </c>
      <c r="C602" s="17">
        <v>38936</v>
      </c>
      <c r="D602" s="18" t="s">
        <v>115</v>
      </c>
      <c r="E602" s="19">
        <v>6</v>
      </c>
      <c r="F602" s="20">
        <v>20.2297038215405</v>
      </c>
      <c r="G602" s="18" t="s">
        <v>116</v>
      </c>
    </row>
    <row r="603" spans="2:7" x14ac:dyDescent="0.25">
      <c r="B603" s="16" t="s">
        <v>131</v>
      </c>
      <c r="C603" s="17">
        <v>38870</v>
      </c>
      <c r="D603" s="18" t="s">
        <v>121</v>
      </c>
      <c r="E603" s="19">
        <v>65</v>
      </c>
      <c r="F603" s="20">
        <v>197.4890682992</v>
      </c>
      <c r="G603" s="18" t="s">
        <v>122</v>
      </c>
    </row>
    <row r="604" spans="2:7" x14ac:dyDescent="0.25">
      <c r="B604" s="16" t="s">
        <v>114</v>
      </c>
      <c r="C604" s="17">
        <v>38001</v>
      </c>
      <c r="D604" s="18" t="s">
        <v>128</v>
      </c>
      <c r="E604" s="19">
        <v>24</v>
      </c>
      <c r="F604" s="20">
        <v>74.283089497229099</v>
      </c>
      <c r="G604" s="18" t="s">
        <v>116</v>
      </c>
    </row>
    <row r="605" spans="2:7" x14ac:dyDescent="0.25">
      <c r="B605" s="16" t="s">
        <v>124</v>
      </c>
      <c r="C605" s="17">
        <v>38705</v>
      </c>
      <c r="D605" s="18" t="s">
        <v>121</v>
      </c>
      <c r="E605" s="19">
        <v>89</v>
      </c>
      <c r="F605" s="20">
        <v>269.008885048065</v>
      </c>
      <c r="G605" s="18" t="s">
        <v>119</v>
      </c>
    </row>
    <row r="606" spans="2:7" x14ac:dyDescent="0.25">
      <c r="B606" s="16" t="s">
        <v>124</v>
      </c>
      <c r="C606" s="17">
        <v>38309</v>
      </c>
      <c r="D606" s="18" t="s">
        <v>115</v>
      </c>
      <c r="E606" s="19">
        <v>95</v>
      </c>
      <c r="F606" s="20">
        <v>286.86402627293597</v>
      </c>
      <c r="G606" s="18" t="s">
        <v>122</v>
      </c>
    </row>
    <row r="607" spans="2:7" x14ac:dyDescent="0.25">
      <c r="B607" s="16" t="s">
        <v>123</v>
      </c>
      <c r="C607" s="17">
        <v>38694</v>
      </c>
      <c r="D607" s="18" t="s">
        <v>118</v>
      </c>
      <c r="E607" s="19">
        <v>67</v>
      </c>
      <c r="F607" s="20">
        <v>203.71315269974099</v>
      </c>
      <c r="G607" s="18" t="s">
        <v>116</v>
      </c>
    </row>
    <row r="608" spans="2:7" x14ac:dyDescent="0.25">
      <c r="B608" s="16" t="s">
        <v>124</v>
      </c>
      <c r="C608" s="17">
        <v>38210</v>
      </c>
      <c r="D608" s="18" t="s">
        <v>128</v>
      </c>
      <c r="E608" s="19">
        <v>7</v>
      </c>
      <c r="F608" s="20">
        <v>23.4343728852166</v>
      </c>
      <c r="G608" s="18" t="s">
        <v>116</v>
      </c>
    </row>
    <row r="609" spans="2:7" x14ac:dyDescent="0.25">
      <c r="B609" s="16" t="s">
        <v>124</v>
      </c>
      <c r="C609" s="17">
        <v>38254</v>
      </c>
      <c r="D609" s="18" t="s">
        <v>118</v>
      </c>
      <c r="E609" s="19">
        <v>58</v>
      </c>
      <c r="F609" s="20">
        <v>176.00311303023599</v>
      </c>
      <c r="G609" s="18" t="s">
        <v>127</v>
      </c>
    </row>
    <row r="610" spans="2:7" x14ac:dyDescent="0.25">
      <c r="B610" s="16" t="s">
        <v>130</v>
      </c>
      <c r="C610" s="17">
        <v>38155</v>
      </c>
      <c r="D610" s="18" t="s">
        <v>128</v>
      </c>
      <c r="E610" s="19">
        <v>77</v>
      </c>
      <c r="F610" s="20">
        <v>232.66821530494701</v>
      </c>
      <c r="G610" s="18" t="s">
        <v>119</v>
      </c>
    </row>
    <row r="611" spans="2:7" x14ac:dyDescent="0.25">
      <c r="B611" s="16" t="s">
        <v>123</v>
      </c>
      <c r="C611" s="17">
        <v>38606</v>
      </c>
      <c r="D611" s="18" t="s">
        <v>125</v>
      </c>
      <c r="E611" s="19">
        <v>50</v>
      </c>
      <c r="F611" s="20">
        <v>151.123277036969</v>
      </c>
      <c r="G611" s="18" t="s">
        <v>127</v>
      </c>
    </row>
    <row r="612" spans="2:7" x14ac:dyDescent="0.25">
      <c r="B612" s="16" t="s">
        <v>114</v>
      </c>
      <c r="C612" s="17">
        <v>38936</v>
      </c>
      <c r="D612" s="18" t="s">
        <v>115</v>
      </c>
      <c r="E612" s="19">
        <v>10</v>
      </c>
      <c r="F612" s="20">
        <v>32.139866181276801</v>
      </c>
      <c r="G612" s="18" t="s">
        <v>116</v>
      </c>
    </row>
    <row r="613" spans="2:7" x14ac:dyDescent="0.25">
      <c r="B613" s="16" t="s">
        <v>117</v>
      </c>
      <c r="C613" s="17">
        <v>38595</v>
      </c>
      <c r="D613" s="18" t="s">
        <v>128</v>
      </c>
      <c r="E613" s="19">
        <v>2</v>
      </c>
      <c r="F613" s="20">
        <v>7.7805066936063501</v>
      </c>
      <c r="G613" s="18" t="s">
        <v>122</v>
      </c>
    </row>
    <row r="614" spans="2:7" x14ac:dyDescent="0.25">
      <c r="B614" s="16" t="s">
        <v>120</v>
      </c>
      <c r="C614" s="17">
        <v>38925</v>
      </c>
      <c r="D614" s="18" t="s">
        <v>128</v>
      </c>
      <c r="E614" s="19">
        <v>17</v>
      </c>
      <c r="F614" s="20">
        <v>53.692138808042998</v>
      </c>
      <c r="G614" s="18" t="s">
        <v>127</v>
      </c>
    </row>
    <row r="615" spans="2:7" x14ac:dyDescent="0.25">
      <c r="B615" s="16" t="s">
        <v>126</v>
      </c>
      <c r="C615" s="17">
        <v>38474</v>
      </c>
      <c r="D615" s="18" t="s">
        <v>128</v>
      </c>
      <c r="E615" s="19">
        <v>90</v>
      </c>
      <c r="F615" s="20">
        <v>272.41389128062599</v>
      </c>
      <c r="G615" s="18" t="s">
        <v>119</v>
      </c>
    </row>
    <row r="616" spans="2:7" x14ac:dyDescent="0.25">
      <c r="B616" s="16" t="s">
        <v>117</v>
      </c>
      <c r="C616" s="17">
        <v>39046</v>
      </c>
      <c r="D616" s="18" t="s">
        <v>118</v>
      </c>
      <c r="E616" s="19">
        <v>58</v>
      </c>
      <c r="F616" s="20">
        <v>175.59064342356601</v>
      </c>
      <c r="G616" s="18" t="s">
        <v>116</v>
      </c>
    </row>
    <row r="617" spans="2:7" x14ac:dyDescent="0.25">
      <c r="B617" s="16" t="s">
        <v>126</v>
      </c>
      <c r="C617" s="17">
        <v>38738</v>
      </c>
      <c r="D617" s="18" t="s">
        <v>128</v>
      </c>
      <c r="E617" s="19">
        <v>66</v>
      </c>
      <c r="F617" s="20">
        <v>199.92690698146799</v>
      </c>
      <c r="G617" s="18" t="s">
        <v>119</v>
      </c>
    </row>
    <row r="618" spans="2:7" x14ac:dyDescent="0.25">
      <c r="B618" s="16" t="s">
        <v>130</v>
      </c>
      <c r="C618" s="17">
        <v>38166</v>
      </c>
      <c r="D618" s="18" t="s">
        <v>125</v>
      </c>
      <c r="E618" s="19">
        <v>6</v>
      </c>
      <c r="F618" s="20">
        <v>20.242222983134301</v>
      </c>
      <c r="G618" s="18" t="s">
        <v>119</v>
      </c>
    </row>
    <row r="619" spans="2:7" x14ac:dyDescent="0.25">
      <c r="B619" s="16" t="s">
        <v>124</v>
      </c>
      <c r="C619" s="17">
        <v>38826</v>
      </c>
      <c r="D619" s="18" t="s">
        <v>115</v>
      </c>
      <c r="E619" s="19">
        <v>90</v>
      </c>
      <c r="F619" s="20">
        <v>272.58718593660399</v>
      </c>
      <c r="G619" s="18" t="s">
        <v>116</v>
      </c>
    </row>
    <row r="620" spans="2:7" x14ac:dyDescent="0.25">
      <c r="B620" s="16" t="s">
        <v>124</v>
      </c>
      <c r="C620" s="17">
        <v>38859</v>
      </c>
      <c r="D620" s="18" t="s">
        <v>115</v>
      </c>
      <c r="E620" s="19">
        <v>38</v>
      </c>
      <c r="F620" s="20">
        <v>115.857991367255</v>
      </c>
      <c r="G620" s="18" t="s">
        <v>122</v>
      </c>
    </row>
    <row r="621" spans="2:7" x14ac:dyDescent="0.25">
      <c r="B621" s="16" t="s">
        <v>126</v>
      </c>
      <c r="C621" s="17">
        <v>38265</v>
      </c>
      <c r="D621" s="18" t="s">
        <v>128</v>
      </c>
      <c r="E621" s="19">
        <v>3</v>
      </c>
      <c r="F621" s="20">
        <v>10.9076552950495</v>
      </c>
      <c r="G621" s="18" t="s">
        <v>119</v>
      </c>
    </row>
    <row r="622" spans="2:7" x14ac:dyDescent="0.25">
      <c r="B622" s="16" t="s">
        <v>129</v>
      </c>
      <c r="C622" s="17">
        <v>38089</v>
      </c>
      <c r="D622" s="18" t="s">
        <v>118</v>
      </c>
      <c r="E622" s="19">
        <v>-4</v>
      </c>
      <c r="F622" s="20">
        <v>-10.392159559718101</v>
      </c>
      <c r="G622" s="18" t="s">
        <v>119</v>
      </c>
    </row>
    <row r="623" spans="2:7" x14ac:dyDescent="0.25">
      <c r="B623" s="16" t="s">
        <v>120</v>
      </c>
      <c r="C623" s="17">
        <v>38155</v>
      </c>
      <c r="D623" s="18" t="s">
        <v>125</v>
      </c>
      <c r="E623" s="19">
        <v>8</v>
      </c>
      <c r="F623" s="20">
        <v>25.899680153324098</v>
      </c>
      <c r="G623" s="18" t="s">
        <v>122</v>
      </c>
    </row>
    <row r="624" spans="2:7" x14ac:dyDescent="0.25">
      <c r="B624" s="16" t="s">
        <v>124</v>
      </c>
      <c r="C624" s="17">
        <v>38078</v>
      </c>
      <c r="D624" s="18" t="s">
        <v>128</v>
      </c>
      <c r="E624" s="19">
        <v>-8</v>
      </c>
      <c r="F624" s="20">
        <v>-22.232185488351998</v>
      </c>
      <c r="G624" s="18" t="s">
        <v>122</v>
      </c>
    </row>
    <row r="625" spans="2:7" x14ac:dyDescent="0.25">
      <c r="B625" s="16" t="s">
        <v>117</v>
      </c>
      <c r="C625" s="17">
        <v>38254</v>
      </c>
      <c r="D625" s="18" t="s">
        <v>128</v>
      </c>
      <c r="E625" s="19">
        <v>72</v>
      </c>
      <c r="F625" s="20">
        <v>218.687778780912</v>
      </c>
      <c r="G625" s="18" t="s">
        <v>119</v>
      </c>
    </row>
    <row r="626" spans="2:7" x14ac:dyDescent="0.25">
      <c r="B626" s="16" t="s">
        <v>130</v>
      </c>
      <c r="C626" s="17">
        <v>38738</v>
      </c>
      <c r="D626" s="18" t="s">
        <v>125</v>
      </c>
      <c r="E626" s="19">
        <v>83</v>
      </c>
      <c r="F626" s="20">
        <v>250.66590250032399</v>
      </c>
      <c r="G626" s="18" t="s">
        <v>122</v>
      </c>
    </row>
    <row r="627" spans="2:7" x14ac:dyDescent="0.25">
      <c r="B627" s="16" t="s">
        <v>123</v>
      </c>
      <c r="C627" s="17">
        <v>38870</v>
      </c>
      <c r="D627" s="18" t="s">
        <v>118</v>
      </c>
      <c r="E627" s="19">
        <v>12</v>
      </c>
      <c r="F627" s="20">
        <v>38.977588204951097</v>
      </c>
      <c r="G627" s="18" t="s">
        <v>122</v>
      </c>
    </row>
    <row r="628" spans="2:7" x14ac:dyDescent="0.25">
      <c r="B628" s="16" t="s">
        <v>124</v>
      </c>
      <c r="C628" s="17">
        <v>38859</v>
      </c>
      <c r="D628" s="18" t="s">
        <v>118</v>
      </c>
      <c r="E628" s="19">
        <v>-8</v>
      </c>
      <c r="F628" s="20">
        <v>-21.533260342562901</v>
      </c>
      <c r="G628" s="18" t="s">
        <v>116</v>
      </c>
    </row>
    <row r="629" spans="2:7" x14ac:dyDescent="0.25">
      <c r="B629" s="16" t="s">
        <v>114</v>
      </c>
      <c r="C629" s="17">
        <v>38760</v>
      </c>
      <c r="D629" s="18" t="s">
        <v>125</v>
      </c>
      <c r="E629" s="19">
        <v>22</v>
      </c>
      <c r="F629" s="20">
        <v>68.1296412134528</v>
      </c>
      <c r="G629" s="18" t="s">
        <v>122</v>
      </c>
    </row>
    <row r="630" spans="2:7" x14ac:dyDescent="0.25">
      <c r="B630" s="16" t="s">
        <v>126</v>
      </c>
      <c r="C630" s="17">
        <v>39024</v>
      </c>
      <c r="D630" s="18" t="s">
        <v>128</v>
      </c>
      <c r="E630" s="19">
        <v>-2</v>
      </c>
      <c r="F630" s="20">
        <v>-3.8295287737582</v>
      </c>
      <c r="G630" s="18" t="s">
        <v>122</v>
      </c>
    </row>
    <row r="631" spans="2:7" x14ac:dyDescent="0.25">
      <c r="B631" s="16" t="s">
        <v>117</v>
      </c>
      <c r="C631" s="17">
        <v>38727</v>
      </c>
      <c r="D631" s="18" t="s">
        <v>118</v>
      </c>
      <c r="E631" s="19">
        <v>55</v>
      </c>
      <c r="F631" s="20">
        <v>166.77106419074801</v>
      </c>
      <c r="G631" s="18" t="s">
        <v>116</v>
      </c>
    </row>
    <row r="632" spans="2:7" x14ac:dyDescent="0.25">
      <c r="B632" s="16" t="s">
        <v>130</v>
      </c>
      <c r="C632" s="17">
        <v>38892</v>
      </c>
      <c r="D632" s="18" t="s">
        <v>125</v>
      </c>
      <c r="E632" s="19">
        <v>40</v>
      </c>
      <c r="F632" s="20">
        <v>122.551663695725</v>
      </c>
      <c r="G632" s="18" t="s">
        <v>122</v>
      </c>
    </row>
    <row r="633" spans="2:7" x14ac:dyDescent="0.25">
      <c r="B633" s="16" t="s">
        <v>114</v>
      </c>
      <c r="C633" s="17">
        <v>38529</v>
      </c>
      <c r="D633" s="18" t="s">
        <v>118</v>
      </c>
      <c r="E633" s="19">
        <v>61</v>
      </c>
      <c r="F633" s="20">
        <v>183.95976814827401</v>
      </c>
      <c r="G633" s="18" t="s">
        <v>119</v>
      </c>
    </row>
    <row r="634" spans="2:7" x14ac:dyDescent="0.25">
      <c r="B634" s="16" t="s">
        <v>117</v>
      </c>
      <c r="C634" s="17">
        <v>38518</v>
      </c>
      <c r="D634" s="18" t="s">
        <v>125</v>
      </c>
      <c r="E634" s="19">
        <v>40</v>
      </c>
      <c r="F634" s="20">
        <v>122.541078945999</v>
      </c>
      <c r="G634" s="18" t="s">
        <v>116</v>
      </c>
    </row>
    <row r="635" spans="2:7" x14ac:dyDescent="0.25">
      <c r="B635" s="16" t="s">
        <v>130</v>
      </c>
      <c r="C635" s="17">
        <v>38969</v>
      </c>
      <c r="D635" s="18" t="s">
        <v>125</v>
      </c>
      <c r="E635" s="19">
        <v>31</v>
      </c>
      <c r="F635" s="20">
        <v>94.683925421109393</v>
      </c>
      <c r="G635" s="18" t="s">
        <v>119</v>
      </c>
    </row>
    <row r="636" spans="2:7" x14ac:dyDescent="0.25">
      <c r="B636" s="16" t="s">
        <v>114</v>
      </c>
      <c r="C636" s="17">
        <v>38100</v>
      </c>
      <c r="D636" s="18" t="s">
        <v>128</v>
      </c>
      <c r="E636" s="19">
        <v>6</v>
      </c>
      <c r="F636" s="20">
        <v>20.454607256507099</v>
      </c>
      <c r="G636" s="18" t="s">
        <v>119</v>
      </c>
    </row>
    <row r="637" spans="2:7" x14ac:dyDescent="0.25">
      <c r="B637" s="16" t="s">
        <v>117</v>
      </c>
      <c r="C637" s="17">
        <v>38650</v>
      </c>
      <c r="D637" s="18" t="s">
        <v>118</v>
      </c>
      <c r="E637" s="19">
        <v>-6</v>
      </c>
      <c r="F637" s="20">
        <v>-16.1006586197601</v>
      </c>
      <c r="G637" s="18" t="s">
        <v>116</v>
      </c>
    </row>
    <row r="638" spans="2:7" x14ac:dyDescent="0.25">
      <c r="B638" s="16" t="s">
        <v>117</v>
      </c>
      <c r="C638" s="17">
        <v>38540</v>
      </c>
      <c r="D638" s="18" t="s">
        <v>125</v>
      </c>
      <c r="E638" s="19">
        <v>14</v>
      </c>
      <c r="F638" s="20">
        <v>43.396216100246001</v>
      </c>
      <c r="G638" s="18" t="s">
        <v>119</v>
      </c>
    </row>
    <row r="639" spans="2:7" x14ac:dyDescent="0.25">
      <c r="B639" s="16" t="s">
        <v>117</v>
      </c>
      <c r="C639" s="17">
        <v>38199</v>
      </c>
      <c r="D639" s="18" t="s">
        <v>128</v>
      </c>
      <c r="E639" s="19">
        <v>94</v>
      </c>
      <c r="F639" s="20">
        <v>283.875190419962</v>
      </c>
      <c r="G639" s="18" t="s">
        <v>127</v>
      </c>
    </row>
    <row r="640" spans="2:7" x14ac:dyDescent="0.25">
      <c r="B640" s="16" t="s">
        <v>130</v>
      </c>
      <c r="C640" s="17">
        <v>38562</v>
      </c>
      <c r="D640" s="18" t="s">
        <v>128</v>
      </c>
      <c r="E640" s="19">
        <v>70</v>
      </c>
      <c r="F640" s="20">
        <v>212.26863794219</v>
      </c>
      <c r="G640" s="18" t="s">
        <v>127</v>
      </c>
    </row>
    <row r="641" spans="2:7" x14ac:dyDescent="0.25">
      <c r="B641" s="16" t="s">
        <v>129</v>
      </c>
      <c r="C641" s="17">
        <v>38298</v>
      </c>
      <c r="D641" s="18" t="s">
        <v>115</v>
      </c>
      <c r="E641" s="19">
        <v>-8</v>
      </c>
      <c r="F641" s="20">
        <v>-21.441765262398999</v>
      </c>
      <c r="G641" s="18" t="s">
        <v>116</v>
      </c>
    </row>
    <row r="642" spans="2:7" x14ac:dyDescent="0.25">
      <c r="B642" s="16" t="s">
        <v>129</v>
      </c>
      <c r="C642" s="17">
        <v>39024</v>
      </c>
      <c r="D642" s="18" t="s">
        <v>115</v>
      </c>
      <c r="E642" s="19">
        <v>-8</v>
      </c>
      <c r="F642" s="20">
        <v>-21.908816024616801</v>
      </c>
      <c r="G642" s="18" t="s">
        <v>116</v>
      </c>
    </row>
    <row r="643" spans="2:7" x14ac:dyDescent="0.25">
      <c r="B643" s="16" t="s">
        <v>120</v>
      </c>
      <c r="C643" s="17">
        <v>38716</v>
      </c>
      <c r="D643" s="18" t="s">
        <v>128</v>
      </c>
      <c r="E643" s="19">
        <v>2</v>
      </c>
      <c r="F643" s="20">
        <v>7.6416014365752902</v>
      </c>
      <c r="G643" s="18" t="s">
        <v>119</v>
      </c>
    </row>
    <row r="644" spans="2:7" x14ac:dyDescent="0.25">
      <c r="B644" s="16" t="s">
        <v>117</v>
      </c>
      <c r="C644" s="17">
        <v>37990</v>
      </c>
      <c r="D644" s="18" t="s">
        <v>121</v>
      </c>
      <c r="E644" s="19">
        <v>10</v>
      </c>
      <c r="F644" s="20">
        <v>31.842188072685399</v>
      </c>
      <c r="G644" s="18" t="s">
        <v>116</v>
      </c>
    </row>
    <row r="645" spans="2:7" x14ac:dyDescent="0.25">
      <c r="B645" s="16" t="s">
        <v>131</v>
      </c>
      <c r="C645" s="17">
        <v>38474</v>
      </c>
      <c r="D645" s="18" t="s">
        <v>125</v>
      </c>
      <c r="E645" s="19">
        <v>51</v>
      </c>
      <c r="F645" s="20">
        <v>154.53175695635301</v>
      </c>
      <c r="G645" s="18" t="s">
        <v>116</v>
      </c>
    </row>
    <row r="646" spans="2:7" x14ac:dyDescent="0.25">
      <c r="B646" s="16" t="s">
        <v>131</v>
      </c>
      <c r="C646" s="17">
        <v>38078</v>
      </c>
      <c r="D646" s="18" t="s">
        <v>125</v>
      </c>
      <c r="E646" s="19">
        <v>5</v>
      </c>
      <c r="F646" s="20">
        <v>16.8537950970609</v>
      </c>
      <c r="G646" s="18" t="s">
        <v>116</v>
      </c>
    </row>
    <row r="647" spans="2:7" x14ac:dyDescent="0.25">
      <c r="B647" s="16" t="s">
        <v>129</v>
      </c>
      <c r="C647" s="17">
        <v>38870</v>
      </c>
      <c r="D647" s="18" t="s">
        <v>125</v>
      </c>
      <c r="E647" s="19">
        <v>39</v>
      </c>
      <c r="F647" s="20">
        <v>119.48835042374699</v>
      </c>
      <c r="G647" s="18" t="s">
        <v>116</v>
      </c>
    </row>
    <row r="648" spans="2:7" x14ac:dyDescent="0.25">
      <c r="B648" s="16" t="s">
        <v>120</v>
      </c>
      <c r="C648" s="17">
        <v>38067</v>
      </c>
      <c r="D648" s="18" t="s">
        <v>125</v>
      </c>
      <c r="E648" s="19">
        <v>20</v>
      </c>
      <c r="F648" s="20">
        <v>61.926239627210499</v>
      </c>
      <c r="G648" s="18" t="s">
        <v>122</v>
      </c>
    </row>
    <row r="649" spans="2:7" x14ac:dyDescent="0.25">
      <c r="B649" s="16" t="s">
        <v>129</v>
      </c>
      <c r="C649" s="17">
        <v>38320</v>
      </c>
      <c r="D649" s="18" t="s">
        <v>118</v>
      </c>
      <c r="E649" s="19">
        <v>29</v>
      </c>
      <c r="F649" s="20">
        <v>88.790315324793994</v>
      </c>
      <c r="G649" s="18" t="s">
        <v>116</v>
      </c>
    </row>
    <row r="650" spans="2:7" x14ac:dyDescent="0.25">
      <c r="B650" s="16" t="s">
        <v>123</v>
      </c>
      <c r="C650" s="17">
        <v>38749</v>
      </c>
      <c r="D650" s="18" t="s">
        <v>118</v>
      </c>
      <c r="E650" s="19">
        <v>43</v>
      </c>
      <c r="F650" s="20">
        <v>130.59550390758099</v>
      </c>
      <c r="G650" s="18" t="s">
        <v>119</v>
      </c>
    </row>
    <row r="651" spans="2:7" x14ac:dyDescent="0.25">
      <c r="B651" s="16" t="s">
        <v>120</v>
      </c>
      <c r="C651" s="17">
        <v>38232</v>
      </c>
      <c r="D651" s="18" t="s">
        <v>128</v>
      </c>
      <c r="E651" s="19">
        <v>40</v>
      </c>
      <c r="F651" s="20">
        <v>122.341776464772</v>
      </c>
      <c r="G651" s="18" t="s">
        <v>119</v>
      </c>
    </row>
    <row r="652" spans="2:7" x14ac:dyDescent="0.25">
      <c r="B652" s="16" t="s">
        <v>129</v>
      </c>
      <c r="C652" s="17">
        <v>38760</v>
      </c>
      <c r="D652" s="18" t="s">
        <v>118</v>
      </c>
      <c r="E652" s="19">
        <v>36</v>
      </c>
      <c r="F652" s="20">
        <v>109.409242573399</v>
      </c>
      <c r="G652" s="18" t="s">
        <v>116</v>
      </c>
    </row>
    <row r="653" spans="2:7" x14ac:dyDescent="0.25">
      <c r="B653" s="16" t="s">
        <v>129</v>
      </c>
      <c r="C653" s="17">
        <v>38375</v>
      </c>
      <c r="D653" s="18" t="s">
        <v>125</v>
      </c>
      <c r="E653" s="19">
        <v>88</v>
      </c>
      <c r="F653" s="20">
        <v>265.703123257914</v>
      </c>
      <c r="G653" s="18" t="s">
        <v>116</v>
      </c>
    </row>
    <row r="654" spans="2:7" x14ac:dyDescent="0.25">
      <c r="B654" s="16" t="s">
        <v>114</v>
      </c>
      <c r="C654" s="17">
        <v>38386</v>
      </c>
      <c r="D654" s="18" t="s">
        <v>128</v>
      </c>
      <c r="E654" s="19">
        <v>55</v>
      </c>
      <c r="F654" s="20">
        <v>166.43173248267499</v>
      </c>
      <c r="G654" s="18" t="s">
        <v>116</v>
      </c>
    </row>
    <row r="655" spans="2:7" x14ac:dyDescent="0.25">
      <c r="B655" s="16" t="s">
        <v>130</v>
      </c>
      <c r="C655" s="17">
        <v>38342</v>
      </c>
      <c r="D655" s="18" t="s">
        <v>125</v>
      </c>
      <c r="E655" s="19">
        <v>65</v>
      </c>
      <c r="F655" s="20">
        <v>196.86478787466601</v>
      </c>
      <c r="G655" s="18" t="s">
        <v>122</v>
      </c>
    </row>
    <row r="656" spans="2:7" x14ac:dyDescent="0.25">
      <c r="B656" s="16" t="s">
        <v>130</v>
      </c>
      <c r="C656" s="17">
        <v>38540</v>
      </c>
      <c r="D656" s="18" t="s">
        <v>115</v>
      </c>
      <c r="E656" s="19">
        <v>6</v>
      </c>
      <c r="F656" s="20">
        <v>19.488992935915501</v>
      </c>
      <c r="G656" s="18" t="s">
        <v>122</v>
      </c>
    </row>
    <row r="657" spans="2:7" x14ac:dyDescent="0.25">
      <c r="B657" s="16" t="s">
        <v>131</v>
      </c>
      <c r="C657" s="17">
        <v>38859</v>
      </c>
      <c r="D657" s="18" t="s">
        <v>118</v>
      </c>
      <c r="E657" s="19">
        <v>-1</v>
      </c>
      <c r="F657" s="20">
        <v>-1.22997079536877</v>
      </c>
      <c r="G657" s="18" t="s">
        <v>119</v>
      </c>
    </row>
    <row r="658" spans="2:7" x14ac:dyDescent="0.25">
      <c r="B658" s="16" t="s">
        <v>130</v>
      </c>
      <c r="C658" s="17">
        <v>38980</v>
      </c>
      <c r="D658" s="18" t="s">
        <v>118</v>
      </c>
      <c r="E658" s="19">
        <v>32</v>
      </c>
      <c r="F658" s="20">
        <v>97.808768000127699</v>
      </c>
      <c r="G658" s="18" t="s">
        <v>116</v>
      </c>
    </row>
    <row r="659" spans="2:7" x14ac:dyDescent="0.25">
      <c r="B659" s="16" t="s">
        <v>117</v>
      </c>
      <c r="C659" s="17">
        <v>38738</v>
      </c>
      <c r="D659" s="18" t="s">
        <v>128</v>
      </c>
      <c r="E659" s="19">
        <v>17</v>
      </c>
      <c r="F659" s="20">
        <v>53.061016492331703</v>
      </c>
      <c r="G659" s="18" t="s">
        <v>116</v>
      </c>
    </row>
    <row r="660" spans="2:7" x14ac:dyDescent="0.25">
      <c r="B660" s="16" t="s">
        <v>123</v>
      </c>
      <c r="C660" s="17">
        <v>38177</v>
      </c>
      <c r="D660" s="18" t="s">
        <v>125</v>
      </c>
      <c r="E660" s="19">
        <v>25</v>
      </c>
      <c r="F660" s="20">
        <v>76.378602488098593</v>
      </c>
      <c r="G660" s="18" t="s">
        <v>127</v>
      </c>
    </row>
    <row r="661" spans="2:7" x14ac:dyDescent="0.25">
      <c r="B661" s="16" t="s">
        <v>123</v>
      </c>
      <c r="C661" s="17">
        <v>38441</v>
      </c>
      <c r="D661" s="18" t="s">
        <v>125</v>
      </c>
      <c r="E661" s="19">
        <v>11</v>
      </c>
      <c r="F661" s="20">
        <v>35.7534803858521</v>
      </c>
      <c r="G661" s="18" t="s">
        <v>127</v>
      </c>
    </row>
    <row r="662" spans="2:7" x14ac:dyDescent="0.25">
      <c r="B662" s="16" t="s">
        <v>123</v>
      </c>
      <c r="C662" s="17">
        <v>38034</v>
      </c>
      <c r="D662" s="18" t="s">
        <v>128</v>
      </c>
      <c r="E662" s="19">
        <v>51</v>
      </c>
      <c r="F662" s="20">
        <v>155.019536467064</v>
      </c>
      <c r="G662" s="18" t="s">
        <v>116</v>
      </c>
    </row>
    <row r="663" spans="2:7" x14ac:dyDescent="0.25">
      <c r="B663" s="16" t="s">
        <v>129</v>
      </c>
      <c r="C663" s="17">
        <v>39024</v>
      </c>
      <c r="D663" s="18" t="s">
        <v>121</v>
      </c>
      <c r="E663" s="19">
        <v>25</v>
      </c>
      <c r="F663" s="20">
        <v>78.068436112651099</v>
      </c>
      <c r="G663" s="18" t="s">
        <v>122</v>
      </c>
    </row>
    <row r="664" spans="2:7" x14ac:dyDescent="0.25">
      <c r="B664" s="16" t="s">
        <v>117</v>
      </c>
      <c r="C664" s="17">
        <v>39035</v>
      </c>
      <c r="D664" s="18" t="s">
        <v>125</v>
      </c>
      <c r="E664" s="19">
        <v>27</v>
      </c>
      <c r="F664" s="20">
        <v>82.450851057331207</v>
      </c>
      <c r="G664" s="18" t="s">
        <v>127</v>
      </c>
    </row>
    <row r="665" spans="2:7" x14ac:dyDescent="0.25">
      <c r="B665" s="16" t="s">
        <v>114</v>
      </c>
      <c r="C665" s="17">
        <v>38518</v>
      </c>
      <c r="D665" s="18" t="s">
        <v>115</v>
      </c>
      <c r="E665" s="19">
        <v>38</v>
      </c>
      <c r="F665" s="20">
        <v>116.78853364325199</v>
      </c>
      <c r="G665" s="18" t="s">
        <v>122</v>
      </c>
    </row>
    <row r="666" spans="2:7" x14ac:dyDescent="0.25">
      <c r="B666" s="16" t="s">
        <v>126</v>
      </c>
      <c r="C666" s="17">
        <v>38980</v>
      </c>
      <c r="D666" s="18" t="s">
        <v>118</v>
      </c>
      <c r="E666" s="19">
        <v>27</v>
      </c>
      <c r="F666" s="20">
        <v>82.569702610812897</v>
      </c>
      <c r="G666" s="18" t="s">
        <v>119</v>
      </c>
    </row>
    <row r="667" spans="2:7" x14ac:dyDescent="0.25">
      <c r="B667" s="16" t="s">
        <v>130</v>
      </c>
      <c r="C667" s="17">
        <v>38881</v>
      </c>
      <c r="D667" s="18" t="s">
        <v>125</v>
      </c>
      <c r="E667" s="19">
        <v>59</v>
      </c>
      <c r="F667" s="20">
        <v>178.63215766806701</v>
      </c>
      <c r="G667" s="18" t="s">
        <v>122</v>
      </c>
    </row>
    <row r="668" spans="2:7" x14ac:dyDescent="0.25">
      <c r="B668" s="16" t="s">
        <v>131</v>
      </c>
      <c r="C668" s="17">
        <v>38760</v>
      </c>
      <c r="D668" s="18" t="s">
        <v>118</v>
      </c>
      <c r="E668" s="19">
        <v>73</v>
      </c>
      <c r="F668" s="20">
        <v>220.447927561245</v>
      </c>
      <c r="G668" s="18" t="s">
        <v>122</v>
      </c>
    </row>
    <row r="669" spans="2:7" x14ac:dyDescent="0.25">
      <c r="B669" s="16" t="s">
        <v>124</v>
      </c>
      <c r="C669" s="17">
        <v>38595</v>
      </c>
      <c r="D669" s="18" t="s">
        <v>125</v>
      </c>
      <c r="E669" s="19">
        <v>43</v>
      </c>
      <c r="F669" s="20">
        <v>131.45497532370001</v>
      </c>
      <c r="G669" s="18" t="s">
        <v>119</v>
      </c>
    </row>
    <row r="670" spans="2:7" x14ac:dyDescent="0.25">
      <c r="B670" s="16" t="s">
        <v>126</v>
      </c>
      <c r="C670" s="17">
        <v>38903</v>
      </c>
      <c r="D670" s="18" t="s">
        <v>128</v>
      </c>
      <c r="E670" s="19">
        <v>51</v>
      </c>
      <c r="F670" s="20">
        <v>154.77819453893801</v>
      </c>
      <c r="G670" s="18" t="s">
        <v>122</v>
      </c>
    </row>
    <row r="671" spans="2:7" x14ac:dyDescent="0.25">
      <c r="B671" s="16" t="s">
        <v>114</v>
      </c>
      <c r="C671" s="17">
        <v>38243</v>
      </c>
      <c r="D671" s="18" t="s">
        <v>115</v>
      </c>
      <c r="E671" s="19">
        <v>32</v>
      </c>
      <c r="F671" s="20">
        <v>98.006987571648807</v>
      </c>
      <c r="G671" s="18" t="s">
        <v>119</v>
      </c>
    </row>
    <row r="672" spans="2:7" x14ac:dyDescent="0.25">
      <c r="B672" s="16" t="s">
        <v>123</v>
      </c>
      <c r="C672" s="17">
        <v>38815</v>
      </c>
      <c r="D672" s="18" t="s">
        <v>115</v>
      </c>
      <c r="E672" s="19">
        <v>89</v>
      </c>
      <c r="F672" s="20">
        <v>268.58829363415799</v>
      </c>
      <c r="G672" s="18" t="s">
        <v>119</v>
      </c>
    </row>
    <row r="673" spans="2:7" x14ac:dyDescent="0.25">
      <c r="B673" s="16" t="s">
        <v>130</v>
      </c>
      <c r="C673" s="17">
        <v>38683</v>
      </c>
      <c r="D673" s="18" t="s">
        <v>128</v>
      </c>
      <c r="E673" s="19">
        <v>-1</v>
      </c>
      <c r="F673" s="20">
        <v>-0.61047743439715907</v>
      </c>
      <c r="G673" s="18" t="s">
        <v>127</v>
      </c>
    </row>
    <row r="674" spans="2:7" x14ac:dyDescent="0.25">
      <c r="B674" s="16" t="s">
        <v>117</v>
      </c>
      <c r="C674" s="17">
        <v>38793</v>
      </c>
      <c r="D674" s="18" t="s">
        <v>125</v>
      </c>
      <c r="E674" s="19">
        <v>26</v>
      </c>
      <c r="F674" s="20">
        <v>81.086402502793604</v>
      </c>
      <c r="G674" s="18" t="s">
        <v>127</v>
      </c>
    </row>
    <row r="675" spans="2:7" x14ac:dyDescent="0.25">
      <c r="B675" s="16" t="s">
        <v>130</v>
      </c>
      <c r="C675" s="17">
        <v>38408</v>
      </c>
      <c r="D675" s="18" t="s">
        <v>118</v>
      </c>
      <c r="E675" s="19">
        <v>56</v>
      </c>
      <c r="F675" s="20">
        <v>170.288804849781</v>
      </c>
      <c r="G675" s="18" t="s">
        <v>119</v>
      </c>
    </row>
    <row r="676" spans="2:7" x14ac:dyDescent="0.25">
      <c r="B676" s="16" t="s">
        <v>114</v>
      </c>
      <c r="C676" s="17">
        <v>38221</v>
      </c>
      <c r="D676" s="18" t="s">
        <v>115</v>
      </c>
      <c r="E676" s="19">
        <v>10</v>
      </c>
      <c r="F676" s="20">
        <v>32.446099013561899</v>
      </c>
      <c r="G676" s="18" t="s">
        <v>119</v>
      </c>
    </row>
    <row r="677" spans="2:7" x14ac:dyDescent="0.25">
      <c r="B677" s="16" t="s">
        <v>117</v>
      </c>
      <c r="C677" s="17">
        <v>38023</v>
      </c>
      <c r="D677" s="18" t="s">
        <v>121</v>
      </c>
      <c r="E677" s="19">
        <v>8</v>
      </c>
      <c r="F677" s="20">
        <v>25.639457060752601</v>
      </c>
      <c r="G677" s="18" t="s">
        <v>127</v>
      </c>
    </row>
    <row r="678" spans="2:7" x14ac:dyDescent="0.25">
      <c r="B678" s="16" t="s">
        <v>124</v>
      </c>
      <c r="C678" s="17">
        <v>38474</v>
      </c>
      <c r="D678" s="18" t="s">
        <v>125</v>
      </c>
      <c r="E678" s="19">
        <v>75</v>
      </c>
      <c r="F678" s="20">
        <v>226.81359807971799</v>
      </c>
      <c r="G678" s="18" t="s">
        <v>116</v>
      </c>
    </row>
    <row r="679" spans="2:7" x14ac:dyDescent="0.25">
      <c r="B679" s="16" t="s">
        <v>130</v>
      </c>
      <c r="C679" s="17">
        <v>38386</v>
      </c>
      <c r="D679" s="18" t="s">
        <v>118</v>
      </c>
      <c r="E679" s="19">
        <v>79</v>
      </c>
      <c r="F679" s="20">
        <v>239.47663857142399</v>
      </c>
      <c r="G679" s="18" t="s">
        <v>127</v>
      </c>
    </row>
    <row r="680" spans="2:7" x14ac:dyDescent="0.25">
      <c r="B680" s="16" t="s">
        <v>124</v>
      </c>
      <c r="C680" s="17">
        <v>38485</v>
      </c>
      <c r="D680" s="18" t="s">
        <v>118</v>
      </c>
      <c r="E680" s="19">
        <v>25</v>
      </c>
      <c r="F680" s="20">
        <v>75.944187671627105</v>
      </c>
      <c r="G680" s="18" t="s">
        <v>116</v>
      </c>
    </row>
    <row r="681" spans="2:7" x14ac:dyDescent="0.25">
      <c r="B681" s="16" t="s">
        <v>126</v>
      </c>
      <c r="C681" s="17">
        <v>39002</v>
      </c>
      <c r="D681" s="18" t="s">
        <v>115</v>
      </c>
      <c r="E681" s="19">
        <v>22</v>
      </c>
      <c r="F681" s="20">
        <v>68.814390503031305</v>
      </c>
      <c r="G681" s="18" t="s">
        <v>127</v>
      </c>
    </row>
    <row r="682" spans="2:7" x14ac:dyDescent="0.25">
      <c r="B682" s="16" t="s">
        <v>114</v>
      </c>
      <c r="C682" s="17">
        <v>38243</v>
      </c>
      <c r="D682" s="18" t="s">
        <v>121</v>
      </c>
      <c r="E682" s="19">
        <v>88</v>
      </c>
      <c r="F682" s="20">
        <v>265.64166976022699</v>
      </c>
      <c r="G682" s="18" t="s">
        <v>122</v>
      </c>
    </row>
    <row r="683" spans="2:7" x14ac:dyDescent="0.25">
      <c r="B683" s="16" t="s">
        <v>120</v>
      </c>
      <c r="C683" s="17">
        <v>38540</v>
      </c>
      <c r="D683" s="18" t="s">
        <v>118</v>
      </c>
      <c r="E683" s="19">
        <v>95</v>
      </c>
      <c r="F683" s="20">
        <v>286.825263002947</v>
      </c>
      <c r="G683" s="18" t="s">
        <v>116</v>
      </c>
    </row>
    <row r="684" spans="2:7" x14ac:dyDescent="0.25">
      <c r="B684" s="16" t="s">
        <v>130</v>
      </c>
      <c r="C684" s="17">
        <v>38628</v>
      </c>
      <c r="D684" s="18" t="s">
        <v>128</v>
      </c>
      <c r="E684" s="19">
        <v>58</v>
      </c>
      <c r="F684" s="20">
        <v>176.72593852578299</v>
      </c>
      <c r="G684" s="18" t="s">
        <v>116</v>
      </c>
    </row>
    <row r="685" spans="2:7" x14ac:dyDescent="0.25">
      <c r="B685" s="16" t="s">
        <v>129</v>
      </c>
      <c r="C685" s="17">
        <v>38507</v>
      </c>
      <c r="D685" s="18" t="s">
        <v>115</v>
      </c>
      <c r="E685" s="19">
        <v>66</v>
      </c>
      <c r="F685" s="20">
        <v>200.20830019781101</v>
      </c>
      <c r="G685" s="18" t="s">
        <v>116</v>
      </c>
    </row>
    <row r="686" spans="2:7" x14ac:dyDescent="0.25">
      <c r="B686" s="16" t="s">
        <v>130</v>
      </c>
      <c r="C686" s="17">
        <v>38936</v>
      </c>
      <c r="D686" s="18" t="s">
        <v>125</v>
      </c>
      <c r="E686" s="19">
        <v>82</v>
      </c>
      <c r="F686" s="20">
        <v>247.935460686553</v>
      </c>
      <c r="G686" s="18" t="s">
        <v>122</v>
      </c>
    </row>
    <row r="687" spans="2:7" x14ac:dyDescent="0.25">
      <c r="B687" s="16" t="s">
        <v>117</v>
      </c>
      <c r="C687" s="17">
        <v>38991</v>
      </c>
      <c r="D687" s="18" t="s">
        <v>118</v>
      </c>
      <c r="E687" s="19">
        <v>94</v>
      </c>
      <c r="F687" s="20">
        <v>283.76556685165099</v>
      </c>
      <c r="G687" s="18" t="s">
        <v>116</v>
      </c>
    </row>
    <row r="688" spans="2:7" x14ac:dyDescent="0.25">
      <c r="B688" s="16" t="s">
        <v>120</v>
      </c>
      <c r="C688" s="17">
        <v>39079</v>
      </c>
      <c r="D688" s="18" t="s">
        <v>115</v>
      </c>
      <c r="E688" s="19">
        <v>27</v>
      </c>
      <c r="F688" s="20">
        <v>82.883173616974602</v>
      </c>
      <c r="G688" s="18" t="s">
        <v>122</v>
      </c>
    </row>
    <row r="689" spans="2:7" x14ac:dyDescent="0.25">
      <c r="B689" s="16" t="s">
        <v>114</v>
      </c>
      <c r="C689" s="17">
        <v>38089</v>
      </c>
      <c r="D689" s="18" t="s">
        <v>121</v>
      </c>
      <c r="E689" s="19">
        <v>56</v>
      </c>
      <c r="F689" s="20">
        <v>169.95658667827001</v>
      </c>
      <c r="G689" s="18" t="s">
        <v>119</v>
      </c>
    </row>
    <row r="690" spans="2:7" x14ac:dyDescent="0.25">
      <c r="B690" s="16" t="s">
        <v>129</v>
      </c>
      <c r="C690" s="17">
        <v>38826</v>
      </c>
      <c r="D690" s="18" t="s">
        <v>128</v>
      </c>
      <c r="E690" s="19">
        <v>82</v>
      </c>
      <c r="F690" s="20">
        <v>247.80094907753801</v>
      </c>
      <c r="G690" s="18" t="s">
        <v>116</v>
      </c>
    </row>
    <row r="691" spans="2:7" x14ac:dyDescent="0.25">
      <c r="B691" s="16" t="s">
        <v>129</v>
      </c>
      <c r="C691" s="17">
        <v>38606</v>
      </c>
      <c r="D691" s="18" t="s">
        <v>128</v>
      </c>
      <c r="E691" s="19">
        <v>7</v>
      </c>
      <c r="F691" s="20">
        <v>23.067714309015201</v>
      </c>
      <c r="G691" s="18" t="s">
        <v>116</v>
      </c>
    </row>
    <row r="692" spans="2:7" x14ac:dyDescent="0.25">
      <c r="B692" s="16" t="s">
        <v>114</v>
      </c>
      <c r="C692" s="17">
        <v>38727</v>
      </c>
      <c r="D692" s="18" t="s">
        <v>115</v>
      </c>
      <c r="E692" s="19">
        <v>25</v>
      </c>
      <c r="F692" s="20">
        <v>77.367215999588396</v>
      </c>
      <c r="G692" s="18" t="s">
        <v>122</v>
      </c>
    </row>
    <row r="693" spans="2:7" x14ac:dyDescent="0.25">
      <c r="B693" s="16" t="s">
        <v>120</v>
      </c>
      <c r="C693" s="17">
        <v>39079</v>
      </c>
      <c r="D693" s="18" t="s">
        <v>118</v>
      </c>
      <c r="E693" s="19">
        <v>15</v>
      </c>
      <c r="F693" s="20">
        <v>46.808970139122401</v>
      </c>
      <c r="G693" s="18" t="s">
        <v>116</v>
      </c>
    </row>
    <row r="694" spans="2:7" x14ac:dyDescent="0.25">
      <c r="B694" s="16" t="s">
        <v>130</v>
      </c>
      <c r="C694" s="17">
        <v>38265</v>
      </c>
      <c r="D694" s="18" t="s">
        <v>118</v>
      </c>
      <c r="E694" s="19">
        <v>39</v>
      </c>
      <c r="F694" s="20">
        <v>118.820686087957</v>
      </c>
      <c r="G694" s="18" t="s">
        <v>116</v>
      </c>
    </row>
    <row r="695" spans="2:7" x14ac:dyDescent="0.25">
      <c r="B695" s="16" t="s">
        <v>114</v>
      </c>
      <c r="C695" s="17">
        <v>38628</v>
      </c>
      <c r="D695" s="18" t="s">
        <v>115</v>
      </c>
      <c r="E695" s="19">
        <v>22</v>
      </c>
      <c r="F695" s="20">
        <v>67.920921050637105</v>
      </c>
      <c r="G695" s="18" t="s">
        <v>119</v>
      </c>
    </row>
    <row r="696" spans="2:7" x14ac:dyDescent="0.25">
      <c r="B696" s="16" t="s">
        <v>123</v>
      </c>
      <c r="C696" s="17">
        <v>38430</v>
      </c>
      <c r="D696" s="18" t="s">
        <v>121</v>
      </c>
      <c r="E696" s="19">
        <v>0</v>
      </c>
      <c r="F696" s="20">
        <v>1.5802940518086301</v>
      </c>
      <c r="G696" s="18" t="s">
        <v>122</v>
      </c>
    </row>
    <row r="697" spans="2:7" x14ac:dyDescent="0.25">
      <c r="B697" s="16" t="s">
        <v>114</v>
      </c>
      <c r="C697" s="17">
        <v>38188</v>
      </c>
      <c r="D697" s="18" t="s">
        <v>128</v>
      </c>
      <c r="E697" s="19">
        <v>47</v>
      </c>
      <c r="F697" s="20">
        <v>142.62566704955401</v>
      </c>
      <c r="G697" s="18" t="s">
        <v>116</v>
      </c>
    </row>
    <row r="698" spans="2:7" x14ac:dyDescent="0.25">
      <c r="B698" s="16" t="s">
        <v>130</v>
      </c>
      <c r="C698" s="17">
        <v>38782</v>
      </c>
      <c r="D698" s="18" t="s">
        <v>121</v>
      </c>
      <c r="E698" s="19">
        <v>36</v>
      </c>
      <c r="F698" s="20">
        <v>110.258515481133</v>
      </c>
      <c r="G698" s="18" t="s">
        <v>127</v>
      </c>
    </row>
    <row r="699" spans="2:7" x14ac:dyDescent="0.25">
      <c r="B699" s="16" t="s">
        <v>130</v>
      </c>
      <c r="C699" s="17">
        <v>38243</v>
      </c>
      <c r="D699" s="18" t="s">
        <v>125</v>
      </c>
      <c r="E699" s="19">
        <v>46</v>
      </c>
      <c r="F699" s="20">
        <v>139.5284710981</v>
      </c>
      <c r="G699" s="18" t="s">
        <v>122</v>
      </c>
    </row>
    <row r="700" spans="2:7" x14ac:dyDescent="0.25">
      <c r="B700" s="16" t="s">
        <v>129</v>
      </c>
      <c r="C700" s="17">
        <v>38837</v>
      </c>
      <c r="D700" s="18" t="s">
        <v>125</v>
      </c>
      <c r="E700" s="19">
        <v>84</v>
      </c>
      <c r="F700" s="20">
        <v>253.68258531303201</v>
      </c>
      <c r="G700" s="18" t="s">
        <v>127</v>
      </c>
    </row>
    <row r="701" spans="2:7" x14ac:dyDescent="0.25">
      <c r="B701" s="16" t="s">
        <v>126</v>
      </c>
      <c r="C701" s="17">
        <v>38067</v>
      </c>
      <c r="D701" s="18" t="s">
        <v>115</v>
      </c>
      <c r="E701" s="19">
        <v>38</v>
      </c>
      <c r="F701" s="20">
        <v>115.765046480023</v>
      </c>
      <c r="G701" s="18" t="s">
        <v>127</v>
      </c>
    </row>
    <row r="702" spans="2:7" x14ac:dyDescent="0.25">
      <c r="B702" s="16" t="s">
        <v>114</v>
      </c>
      <c r="C702" s="17">
        <v>38133</v>
      </c>
      <c r="D702" s="18" t="s">
        <v>115</v>
      </c>
      <c r="E702" s="19">
        <v>13</v>
      </c>
      <c r="F702" s="20">
        <v>40.473506204312102</v>
      </c>
      <c r="G702" s="18" t="s">
        <v>127</v>
      </c>
    </row>
    <row r="703" spans="2:7" x14ac:dyDescent="0.25">
      <c r="B703" s="16" t="s">
        <v>129</v>
      </c>
      <c r="C703" s="17">
        <v>38826</v>
      </c>
      <c r="D703" s="18" t="s">
        <v>118</v>
      </c>
      <c r="E703" s="19">
        <v>40</v>
      </c>
      <c r="F703" s="20">
        <v>122.42180451643399</v>
      </c>
      <c r="G703" s="18" t="s">
        <v>119</v>
      </c>
    </row>
    <row r="704" spans="2:7" x14ac:dyDescent="0.25">
      <c r="B704" s="16" t="s">
        <v>124</v>
      </c>
      <c r="C704" s="17">
        <v>38155</v>
      </c>
      <c r="D704" s="18" t="s">
        <v>121</v>
      </c>
      <c r="E704" s="19">
        <v>46</v>
      </c>
      <c r="F704" s="20">
        <v>139.407222065985</v>
      </c>
      <c r="G704" s="18" t="s">
        <v>119</v>
      </c>
    </row>
    <row r="705" spans="2:7" x14ac:dyDescent="0.25">
      <c r="B705" s="16" t="s">
        <v>131</v>
      </c>
      <c r="C705" s="17">
        <v>38199</v>
      </c>
      <c r="D705" s="18" t="s">
        <v>125</v>
      </c>
      <c r="E705" s="19">
        <v>11</v>
      </c>
      <c r="F705" s="20">
        <v>35.105222117013597</v>
      </c>
      <c r="G705" s="18" t="s">
        <v>127</v>
      </c>
    </row>
    <row r="706" spans="2:7" x14ac:dyDescent="0.25">
      <c r="B706" s="16" t="s">
        <v>120</v>
      </c>
      <c r="C706" s="17">
        <v>38518</v>
      </c>
      <c r="D706" s="18" t="s">
        <v>115</v>
      </c>
      <c r="E706" s="19">
        <v>-1</v>
      </c>
      <c r="F706" s="20">
        <v>-0.8982258957327881</v>
      </c>
      <c r="G706" s="18" t="s">
        <v>122</v>
      </c>
    </row>
    <row r="707" spans="2:7" x14ac:dyDescent="0.25">
      <c r="B707" s="16" t="s">
        <v>120</v>
      </c>
      <c r="C707" s="17">
        <v>38056</v>
      </c>
      <c r="D707" s="18" t="s">
        <v>115</v>
      </c>
      <c r="E707" s="19">
        <v>32</v>
      </c>
      <c r="F707" s="20">
        <v>98.618549497009894</v>
      </c>
      <c r="G707" s="18" t="s">
        <v>127</v>
      </c>
    </row>
    <row r="708" spans="2:7" x14ac:dyDescent="0.25">
      <c r="B708" s="16" t="s">
        <v>131</v>
      </c>
      <c r="C708" s="17">
        <v>38001</v>
      </c>
      <c r="D708" s="18" t="s">
        <v>118</v>
      </c>
      <c r="E708" s="19">
        <v>78</v>
      </c>
      <c r="F708" s="20">
        <v>235.377463605119</v>
      </c>
      <c r="G708" s="18" t="s">
        <v>119</v>
      </c>
    </row>
    <row r="709" spans="2:7" x14ac:dyDescent="0.25">
      <c r="B709" s="16" t="s">
        <v>120</v>
      </c>
      <c r="C709" s="17">
        <v>38375</v>
      </c>
      <c r="D709" s="18" t="s">
        <v>121</v>
      </c>
      <c r="E709" s="19">
        <v>71</v>
      </c>
      <c r="F709" s="20">
        <v>215.14334620644101</v>
      </c>
      <c r="G709" s="18" t="s">
        <v>127</v>
      </c>
    </row>
    <row r="710" spans="2:7" x14ac:dyDescent="0.25">
      <c r="B710" s="16" t="s">
        <v>124</v>
      </c>
      <c r="C710" s="17">
        <v>38100</v>
      </c>
      <c r="D710" s="18" t="s">
        <v>115</v>
      </c>
      <c r="E710" s="19">
        <v>36</v>
      </c>
      <c r="F710" s="20">
        <v>109.79941093345001</v>
      </c>
      <c r="G710" s="18" t="s">
        <v>119</v>
      </c>
    </row>
    <row r="711" spans="2:7" x14ac:dyDescent="0.25">
      <c r="B711" s="16" t="s">
        <v>130</v>
      </c>
      <c r="C711" s="17">
        <v>38221</v>
      </c>
      <c r="D711" s="18" t="s">
        <v>128</v>
      </c>
      <c r="E711" s="19">
        <v>79</v>
      </c>
      <c r="F711" s="20">
        <v>238.752890971553</v>
      </c>
      <c r="G711" s="18" t="s">
        <v>122</v>
      </c>
    </row>
    <row r="712" spans="2:7" x14ac:dyDescent="0.25">
      <c r="B712" s="16" t="s">
        <v>120</v>
      </c>
      <c r="C712" s="17">
        <v>38573</v>
      </c>
      <c r="D712" s="18" t="s">
        <v>121</v>
      </c>
      <c r="E712" s="19">
        <v>92</v>
      </c>
      <c r="F712" s="20">
        <v>278.336893196407</v>
      </c>
      <c r="G712" s="18" t="s">
        <v>122</v>
      </c>
    </row>
    <row r="713" spans="2:7" x14ac:dyDescent="0.25">
      <c r="B713" s="16" t="s">
        <v>117</v>
      </c>
      <c r="C713" s="17">
        <v>38001</v>
      </c>
      <c r="D713" s="18" t="s">
        <v>118</v>
      </c>
      <c r="E713" s="19">
        <v>38</v>
      </c>
      <c r="F713" s="20">
        <v>116.202261348419</v>
      </c>
      <c r="G713" s="18" t="s">
        <v>119</v>
      </c>
    </row>
    <row r="714" spans="2:7" x14ac:dyDescent="0.25">
      <c r="B714" s="16" t="s">
        <v>114</v>
      </c>
      <c r="C714" s="17">
        <v>39057</v>
      </c>
      <c r="D714" s="18" t="s">
        <v>128</v>
      </c>
      <c r="E714" s="19">
        <v>50</v>
      </c>
      <c r="F714" s="20">
        <v>152.084680069152</v>
      </c>
      <c r="G714" s="18" t="s">
        <v>127</v>
      </c>
    </row>
    <row r="715" spans="2:7" x14ac:dyDescent="0.25">
      <c r="B715" s="16" t="s">
        <v>126</v>
      </c>
      <c r="C715" s="17">
        <v>38771</v>
      </c>
      <c r="D715" s="18" t="s">
        <v>118</v>
      </c>
      <c r="E715" s="19">
        <v>31</v>
      </c>
      <c r="F715" s="20">
        <v>93.734083542235197</v>
      </c>
      <c r="G715" s="18" t="s">
        <v>122</v>
      </c>
    </row>
    <row r="716" spans="2:7" x14ac:dyDescent="0.25">
      <c r="B716" s="16" t="s">
        <v>130</v>
      </c>
      <c r="C716" s="17">
        <v>38881</v>
      </c>
      <c r="D716" s="18" t="s">
        <v>115</v>
      </c>
      <c r="E716" s="19">
        <v>9</v>
      </c>
      <c r="F716" s="20">
        <v>29.386098665239899</v>
      </c>
      <c r="G716" s="18" t="s">
        <v>127</v>
      </c>
    </row>
    <row r="717" spans="2:7" x14ac:dyDescent="0.25">
      <c r="B717" s="16" t="s">
        <v>117</v>
      </c>
      <c r="C717" s="17">
        <v>38408</v>
      </c>
      <c r="D717" s="18" t="s">
        <v>125</v>
      </c>
      <c r="E717" s="19">
        <v>24</v>
      </c>
      <c r="F717" s="20">
        <v>73.278886055388597</v>
      </c>
      <c r="G717" s="18" t="s">
        <v>122</v>
      </c>
    </row>
    <row r="718" spans="2:7" x14ac:dyDescent="0.25">
      <c r="B718" s="16" t="s">
        <v>120</v>
      </c>
      <c r="C718" s="17">
        <v>38364</v>
      </c>
      <c r="D718" s="18" t="s">
        <v>115</v>
      </c>
      <c r="E718" s="19">
        <v>50</v>
      </c>
      <c r="F718" s="20">
        <v>152.58608557503899</v>
      </c>
      <c r="G718" s="18" t="s">
        <v>122</v>
      </c>
    </row>
    <row r="719" spans="2:7" x14ac:dyDescent="0.25">
      <c r="B719" s="16" t="s">
        <v>130</v>
      </c>
      <c r="C719" s="17">
        <v>38760</v>
      </c>
      <c r="D719" s="18" t="s">
        <v>121</v>
      </c>
      <c r="E719" s="19">
        <v>32</v>
      </c>
      <c r="F719" s="20">
        <v>98.191983875169299</v>
      </c>
      <c r="G719" s="18" t="s">
        <v>122</v>
      </c>
    </row>
    <row r="720" spans="2:7" x14ac:dyDescent="0.25">
      <c r="B720" s="16" t="s">
        <v>131</v>
      </c>
      <c r="C720" s="17">
        <v>38243</v>
      </c>
      <c r="D720" s="18" t="s">
        <v>118</v>
      </c>
      <c r="E720" s="19">
        <v>71</v>
      </c>
      <c r="F720" s="20">
        <v>214.92782843380499</v>
      </c>
      <c r="G720" s="18" t="s">
        <v>116</v>
      </c>
    </row>
    <row r="721" spans="2:7" x14ac:dyDescent="0.25">
      <c r="B721" s="16" t="s">
        <v>126</v>
      </c>
      <c r="C721" s="17">
        <v>39024</v>
      </c>
      <c r="D721" s="18" t="s">
        <v>128</v>
      </c>
      <c r="E721" s="19">
        <v>28</v>
      </c>
      <c r="F721" s="20">
        <v>86.107203598905897</v>
      </c>
      <c r="G721" s="18" t="s">
        <v>116</v>
      </c>
    </row>
    <row r="722" spans="2:7" x14ac:dyDescent="0.25">
      <c r="B722" s="16" t="s">
        <v>120</v>
      </c>
      <c r="C722" s="17">
        <v>39013</v>
      </c>
      <c r="D722" s="18" t="s">
        <v>115</v>
      </c>
      <c r="E722" s="19">
        <v>40</v>
      </c>
      <c r="F722" s="20">
        <v>121.831466254899</v>
      </c>
      <c r="G722" s="18" t="s">
        <v>127</v>
      </c>
    </row>
    <row r="723" spans="2:7" x14ac:dyDescent="0.25">
      <c r="B723" s="16" t="s">
        <v>126</v>
      </c>
      <c r="C723" s="17">
        <v>38001</v>
      </c>
      <c r="D723" s="18" t="s">
        <v>125</v>
      </c>
      <c r="E723" s="19">
        <v>75</v>
      </c>
      <c r="F723" s="20">
        <v>226.98711570220999</v>
      </c>
      <c r="G723" s="18" t="s">
        <v>127</v>
      </c>
    </row>
    <row r="724" spans="2:7" x14ac:dyDescent="0.25">
      <c r="B724" s="16" t="s">
        <v>123</v>
      </c>
      <c r="C724" s="17">
        <v>38221</v>
      </c>
      <c r="D724" s="18" t="s">
        <v>115</v>
      </c>
      <c r="E724" s="19">
        <v>30</v>
      </c>
      <c r="F724" s="20">
        <v>92.030625673172395</v>
      </c>
      <c r="G724" s="18" t="s">
        <v>119</v>
      </c>
    </row>
    <row r="725" spans="2:7" x14ac:dyDescent="0.25">
      <c r="B725" s="16" t="s">
        <v>130</v>
      </c>
      <c r="C725" s="17">
        <v>38694</v>
      </c>
      <c r="D725" s="18" t="s">
        <v>115</v>
      </c>
      <c r="E725" s="19">
        <v>78</v>
      </c>
      <c r="F725" s="20">
        <v>235.897182964943</v>
      </c>
      <c r="G725" s="18" t="s">
        <v>116</v>
      </c>
    </row>
    <row r="726" spans="2:7" x14ac:dyDescent="0.25">
      <c r="B726" s="16" t="s">
        <v>124</v>
      </c>
      <c r="C726" s="17">
        <v>38573</v>
      </c>
      <c r="D726" s="18" t="s">
        <v>128</v>
      </c>
      <c r="E726" s="19">
        <v>15</v>
      </c>
      <c r="F726" s="20">
        <v>47.098021343383799</v>
      </c>
      <c r="G726" s="18" t="s">
        <v>116</v>
      </c>
    </row>
    <row r="727" spans="2:7" x14ac:dyDescent="0.25">
      <c r="B727" s="16" t="s">
        <v>126</v>
      </c>
      <c r="C727" s="17">
        <v>38298</v>
      </c>
      <c r="D727" s="18" t="s">
        <v>121</v>
      </c>
      <c r="E727" s="19">
        <v>30</v>
      </c>
      <c r="F727" s="20">
        <v>91.800989942743399</v>
      </c>
      <c r="G727" s="18" t="s">
        <v>122</v>
      </c>
    </row>
    <row r="728" spans="2:7" x14ac:dyDescent="0.25">
      <c r="B728" s="16" t="s">
        <v>123</v>
      </c>
      <c r="C728" s="17">
        <v>38628</v>
      </c>
      <c r="D728" s="18" t="s">
        <v>118</v>
      </c>
      <c r="E728" s="19">
        <v>27</v>
      </c>
      <c r="F728" s="20">
        <v>83.564417753264905</v>
      </c>
      <c r="G728" s="18" t="s">
        <v>122</v>
      </c>
    </row>
    <row r="729" spans="2:7" x14ac:dyDescent="0.25">
      <c r="B729" s="16" t="s">
        <v>117</v>
      </c>
      <c r="C729" s="17">
        <v>38815</v>
      </c>
      <c r="D729" s="18" t="s">
        <v>115</v>
      </c>
      <c r="E729" s="19">
        <v>95</v>
      </c>
      <c r="F729" s="20">
        <v>286.75698716058599</v>
      </c>
      <c r="G729" s="18" t="s">
        <v>119</v>
      </c>
    </row>
    <row r="730" spans="2:7" x14ac:dyDescent="0.25">
      <c r="B730" s="16" t="s">
        <v>130</v>
      </c>
      <c r="C730" s="17">
        <v>38034</v>
      </c>
      <c r="D730" s="18" t="s">
        <v>118</v>
      </c>
      <c r="E730" s="19">
        <v>62</v>
      </c>
      <c r="F730" s="20">
        <v>188.69979320640701</v>
      </c>
      <c r="G730" s="18" t="s">
        <v>116</v>
      </c>
    </row>
    <row r="731" spans="2:7" x14ac:dyDescent="0.25">
      <c r="B731" s="16" t="s">
        <v>126</v>
      </c>
      <c r="C731" s="17">
        <v>38793</v>
      </c>
      <c r="D731" s="18" t="s">
        <v>115</v>
      </c>
      <c r="E731" s="19">
        <v>-4</v>
      </c>
      <c r="F731" s="20">
        <v>-10.1514130846037</v>
      </c>
      <c r="G731" s="18" t="s">
        <v>122</v>
      </c>
    </row>
    <row r="732" spans="2:7" x14ac:dyDescent="0.25">
      <c r="B732" s="16" t="s">
        <v>114</v>
      </c>
      <c r="C732" s="17">
        <v>38188</v>
      </c>
      <c r="D732" s="18" t="s">
        <v>128</v>
      </c>
      <c r="E732" s="19">
        <v>-3</v>
      </c>
      <c r="F732" s="20">
        <v>-7.2263762915654102</v>
      </c>
      <c r="G732" s="18" t="s">
        <v>122</v>
      </c>
    </row>
    <row r="733" spans="2:7" x14ac:dyDescent="0.25">
      <c r="B733" s="16" t="s">
        <v>117</v>
      </c>
      <c r="C733" s="17">
        <v>38540</v>
      </c>
      <c r="D733" s="18" t="s">
        <v>128</v>
      </c>
      <c r="E733" s="19">
        <v>62</v>
      </c>
      <c r="F733" s="20">
        <v>187.714847150818</v>
      </c>
      <c r="G733" s="18" t="s">
        <v>119</v>
      </c>
    </row>
    <row r="734" spans="2:7" x14ac:dyDescent="0.25">
      <c r="B734" s="16" t="s">
        <v>114</v>
      </c>
      <c r="C734" s="17">
        <v>38210</v>
      </c>
      <c r="D734" s="18" t="s">
        <v>121</v>
      </c>
      <c r="E734" s="19">
        <v>92</v>
      </c>
      <c r="F734" s="20">
        <v>277.67657907264601</v>
      </c>
      <c r="G734" s="18" t="s">
        <v>119</v>
      </c>
    </row>
    <row r="735" spans="2:7" x14ac:dyDescent="0.25">
      <c r="B735" s="16" t="s">
        <v>123</v>
      </c>
      <c r="C735" s="17">
        <v>39068</v>
      </c>
      <c r="D735" s="18" t="s">
        <v>118</v>
      </c>
      <c r="E735" s="19">
        <v>35</v>
      </c>
      <c r="F735" s="20">
        <v>107.09519938129699</v>
      </c>
      <c r="G735" s="18" t="s">
        <v>116</v>
      </c>
    </row>
    <row r="736" spans="2:7" x14ac:dyDescent="0.25">
      <c r="B736" s="16" t="s">
        <v>114</v>
      </c>
      <c r="C736" s="17">
        <v>38474</v>
      </c>
      <c r="D736" s="18" t="s">
        <v>125</v>
      </c>
      <c r="E736" s="19">
        <v>91</v>
      </c>
      <c r="F736" s="20">
        <v>274.96271641831498</v>
      </c>
      <c r="G736" s="18" t="s">
        <v>122</v>
      </c>
    </row>
    <row r="737" spans="2:7" x14ac:dyDescent="0.25">
      <c r="B737" s="16" t="s">
        <v>126</v>
      </c>
      <c r="C737" s="17">
        <v>38177</v>
      </c>
      <c r="D737" s="18" t="s">
        <v>128</v>
      </c>
      <c r="E737" s="19">
        <v>21</v>
      </c>
      <c r="F737" s="20">
        <v>64.321884288799495</v>
      </c>
      <c r="G737" s="18" t="s">
        <v>116</v>
      </c>
    </row>
    <row r="738" spans="2:7" x14ac:dyDescent="0.25">
      <c r="B738" s="16" t="s">
        <v>124</v>
      </c>
      <c r="C738" s="17">
        <v>38738</v>
      </c>
      <c r="D738" s="18" t="s">
        <v>128</v>
      </c>
      <c r="E738" s="19">
        <v>49</v>
      </c>
      <c r="F738" s="20">
        <v>148.73893149445499</v>
      </c>
      <c r="G738" s="18" t="s">
        <v>116</v>
      </c>
    </row>
    <row r="739" spans="2:7" x14ac:dyDescent="0.25">
      <c r="B739" s="16" t="s">
        <v>123</v>
      </c>
      <c r="C739" s="17">
        <v>38430</v>
      </c>
      <c r="D739" s="18" t="s">
        <v>118</v>
      </c>
      <c r="E739" s="19">
        <v>34</v>
      </c>
      <c r="F739" s="20">
        <v>103.34843435833101</v>
      </c>
      <c r="G739" s="18" t="s">
        <v>119</v>
      </c>
    </row>
    <row r="740" spans="2:7" x14ac:dyDescent="0.25">
      <c r="B740" s="16" t="s">
        <v>117</v>
      </c>
      <c r="C740" s="17">
        <v>38375</v>
      </c>
      <c r="D740" s="18" t="s">
        <v>115</v>
      </c>
      <c r="E740" s="19">
        <v>56</v>
      </c>
      <c r="F740" s="20">
        <v>170.12124352907099</v>
      </c>
      <c r="G740" s="18" t="s">
        <v>127</v>
      </c>
    </row>
    <row r="741" spans="2:7" x14ac:dyDescent="0.25">
      <c r="B741" s="16" t="s">
        <v>126</v>
      </c>
      <c r="C741" s="17">
        <v>38133</v>
      </c>
      <c r="D741" s="18" t="s">
        <v>125</v>
      </c>
      <c r="E741" s="19">
        <v>81</v>
      </c>
      <c r="F741" s="20">
        <v>244.85421438007501</v>
      </c>
      <c r="G741" s="18" t="s">
        <v>122</v>
      </c>
    </row>
    <row r="742" spans="2:7" x14ac:dyDescent="0.25">
      <c r="B742" s="16" t="s">
        <v>114</v>
      </c>
      <c r="C742" s="17">
        <v>38089</v>
      </c>
      <c r="D742" s="18" t="s">
        <v>125</v>
      </c>
      <c r="E742" s="19">
        <v>63</v>
      </c>
      <c r="F742" s="20">
        <v>191.24656039127001</v>
      </c>
      <c r="G742" s="18" t="s">
        <v>122</v>
      </c>
    </row>
    <row r="743" spans="2:7" x14ac:dyDescent="0.25">
      <c r="B743" s="16" t="s">
        <v>126</v>
      </c>
      <c r="C743" s="17">
        <v>38474</v>
      </c>
      <c r="D743" s="18" t="s">
        <v>118</v>
      </c>
      <c r="E743" s="19">
        <v>-3</v>
      </c>
      <c r="F743" s="20">
        <v>-7.3657850032017302</v>
      </c>
      <c r="G743" s="18" t="s">
        <v>119</v>
      </c>
    </row>
    <row r="744" spans="2:7" x14ac:dyDescent="0.25">
      <c r="B744" s="16" t="s">
        <v>124</v>
      </c>
      <c r="C744" s="17">
        <v>38540</v>
      </c>
      <c r="D744" s="18" t="s">
        <v>118</v>
      </c>
      <c r="E744" s="19">
        <v>8</v>
      </c>
      <c r="F744" s="20">
        <v>25.810666689825599</v>
      </c>
      <c r="G744" s="18" t="s">
        <v>127</v>
      </c>
    </row>
    <row r="745" spans="2:7" x14ac:dyDescent="0.25">
      <c r="B745" s="16" t="s">
        <v>130</v>
      </c>
      <c r="C745" s="17">
        <v>38078</v>
      </c>
      <c r="D745" s="18" t="s">
        <v>115</v>
      </c>
      <c r="E745" s="19">
        <v>46</v>
      </c>
      <c r="F745" s="20">
        <v>139.61633299698801</v>
      </c>
      <c r="G745" s="18" t="s">
        <v>122</v>
      </c>
    </row>
    <row r="746" spans="2:7" x14ac:dyDescent="0.25">
      <c r="B746" s="16" t="s">
        <v>124</v>
      </c>
      <c r="C746" s="17">
        <v>38397</v>
      </c>
      <c r="D746" s="18" t="s">
        <v>115</v>
      </c>
      <c r="E746" s="19">
        <v>3</v>
      </c>
      <c r="F746" s="20">
        <v>10.876862975121501</v>
      </c>
      <c r="G746" s="18" t="s">
        <v>116</v>
      </c>
    </row>
    <row r="747" spans="2:7" x14ac:dyDescent="0.25">
      <c r="B747" s="16" t="s">
        <v>124</v>
      </c>
      <c r="C747" s="17">
        <v>38859</v>
      </c>
      <c r="D747" s="18" t="s">
        <v>118</v>
      </c>
      <c r="E747" s="19">
        <v>68</v>
      </c>
      <c r="F747" s="20">
        <v>205.86039765882799</v>
      </c>
      <c r="G747" s="18" t="s">
        <v>122</v>
      </c>
    </row>
    <row r="748" spans="2:7" x14ac:dyDescent="0.25">
      <c r="B748" s="16" t="s">
        <v>114</v>
      </c>
      <c r="C748" s="17">
        <v>38826</v>
      </c>
      <c r="D748" s="18" t="s">
        <v>118</v>
      </c>
      <c r="E748" s="19">
        <v>83</v>
      </c>
      <c r="F748" s="20">
        <v>251.062830960177</v>
      </c>
      <c r="G748" s="18" t="s">
        <v>127</v>
      </c>
    </row>
    <row r="749" spans="2:7" x14ac:dyDescent="0.25">
      <c r="B749" s="16" t="s">
        <v>126</v>
      </c>
      <c r="C749" s="17">
        <v>38397</v>
      </c>
      <c r="D749" s="18" t="s">
        <v>125</v>
      </c>
      <c r="E749" s="19">
        <v>51</v>
      </c>
      <c r="F749" s="20">
        <v>155.123419172285</v>
      </c>
      <c r="G749" s="18" t="s">
        <v>122</v>
      </c>
    </row>
    <row r="750" spans="2:7" x14ac:dyDescent="0.25">
      <c r="B750" s="16" t="s">
        <v>131</v>
      </c>
      <c r="C750" s="17">
        <v>38826</v>
      </c>
      <c r="D750" s="18" t="s">
        <v>118</v>
      </c>
      <c r="E750" s="19">
        <v>16</v>
      </c>
      <c r="F750" s="20">
        <v>50.203538747394099</v>
      </c>
      <c r="G750" s="18" t="s">
        <v>122</v>
      </c>
    </row>
    <row r="751" spans="2:7" x14ac:dyDescent="0.25">
      <c r="B751" s="16" t="s">
        <v>131</v>
      </c>
      <c r="C751" s="17">
        <v>38848</v>
      </c>
      <c r="D751" s="18" t="s">
        <v>125</v>
      </c>
      <c r="E751" s="19">
        <v>-2</v>
      </c>
      <c r="F751" s="20">
        <v>-3.9135627833735303</v>
      </c>
      <c r="G751" s="18" t="s">
        <v>116</v>
      </c>
    </row>
    <row r="752" spans="2:7" x14ac:dyDescent="0.25">
      <c r="B752" s="16" t="s">
        <v>126</v>
      </c>
      <c r="C752" s="17">
        <v>38320</v>
      </c>
      <c r="D752" s="18" t="s">
        <v>115</v>
      </c>
      <c r="E752" s="19">
        <v>6</v>
      </c>
      <c r="F752" s="20">
        <v>20.3704240273638</v>
      </c>
      <c r="G752" s="18" t="s">
        <v>116</v>
      </c>
    </row>
    <row r="753" spans="2:7" x14ac:dyDescent="0.25">
      <c r="B753" s="16" t="s">
        <v>124</v>
      </c>
      <c r="C753" s="17">
        <v>38650</v>
      </c>
      <c r="D753" s="18" t="s">
        <v>115</v>
      </c>
      <c r="E753" s="19">
        <v>-5</v>
      </c>
      <c r="F753" s="20">
        <v>-12.5717017750111</v>
      </c>
      <c r="G753" s="18" t="s">
        <v>127</v>
      </c>
    </row>
    <row r="754" spans="2:7" x14ac:dyDescent="0.25">
      <c r="B754" s="16" t="s">
        <v>114</v>
      </c>
      <c r="C754" s="17">
        <v>38738</v>
      </c>
      <c r="D754" s="18" t="s">
        <v>125</v>
      </c>
      <c r="E754" s="19">
        <v>42</v>
      </c>
      <c r="F754" s="20">
        <v>127.71123178411401</v>
      </c>
      <c r="G754" s="18" t="s">
        <v>116</v>
      </c>
    </row>
    <row r="755" spans="2:7" x14ac:dyDescent="0.25">
      <c r="B755" s="16" t="s">
        <v>126</v>
      </c>
      <c r="C755" s="17">
        <v>38364</v>
      </c>
      <c r="D755" s="18" t="s">
        <v>125</v>
      </c>
      <c r="E755" s="19">
        <v>47</v>
      </c>
      <c r="F755" s="20">
        <v>143.3840945723</v>
      </c>
      <c r="G755" s="18" t="s">
        <v>119</v>
      </c>
    </row>
    <row r="756" spans="2:7" x14ac:dyDescent="0.25">
      <c r="B756" s="16" t="s">
        <v>117</v>
      </c>
      <c r="C756" s="17">
        <v>38925</v>
      </c>
      <c r="D756" s="18" t="s">
        <v>128</v>
      </c>
      <c r="E756" s="19">
        <v>16</v>
      </c>
      <c r="F756" s="20">
        <v>50.193862989445201</v>
      </c>
      <c r="G756" s="18" t="s">
        <v>122</v>
      </c>
    </row>
    <row r="757" spans="2:7" x14ac:dyDescent="0.25">
      <c r="B757" s="16" t="s">
        <v>131</v>
      </c>
      <c r="C757" s="17">
        <v>38122</v>
      </c>
      <c r="D757" s="18" t="s">
        <v>115</v>
      </c>
      <c r="E757" s="19">
        <v>11</v>
      </c>
      <c r="F757" s="20">
        <v>35.356196404749497</v>
      </c>
      <c r="G757" s="18" t="s">
        <v>122</v>
      </c>
    </row>
    <row r="758" spans="2:7" x14ac:dyDescent="0.25">
      <c r="B758" s="16" t="s">
        <v>114</v>
      </c>
      <c r="C758" s="17">
        <v>38320</v>
      </c>
      <c r="D758" s="18" t="s">
        <v>125</v>
      </c>
      <c r="E758" s="19">
        <v>-10</v>
      </c>
      <c r="F758" s="20">
        <v>-27.896760549483599</v>
      </c>
      <c r="G758" s="18" t="s">
        <v>127</v>
      </c>
    </row>
    <row r="759" spans="2:7" x14ac:dyDescent="0.25">
      <c r="B759" s="16" t="s">
        <v>120</v>
      </c>
      <c r="C759" s="17">
        <v>38056</v>
      </c>
      <c r="D759" s="18" t="s">
        <v>125</v>
      </c>
      <c r="E759" s="19">
        <v>21</v>
      </c>
      <c r="F759" s="20">
        <v>65.379195576752196</v>
      </c>
      <c r="G759" s="18" t="s">
        <v>116</v>
      </c>
    </row>
    <row r="760" spans="2:7" x14ac:dyDescent="0.25">
      <c r="B760" s="16" t="s">
        <v>131</v>
      </c>
      <c r="C760" s="17">
        <v>38650</v>
      </c>
      <c r="D760" s="18" t="s">
        <v>128</v>
      </c>
      <c r="E760" s="19">
        <v>52</v>
      </c>
      <c r="F760" s="20">
        <v>157.72596503790001</v>
      </c>
      <c r="G760" s="18" t="s">
        <v>127</v>
      </c>
    </row>
    <row r="761" spans="2:7" x14ac:dyDescent="0.25">
      <c r="B761" s="16" t="s">
        <v>126</v>
      </c>
      <c r="C761" s="17">
        <v>38089</v>
      </c>
      <c r="D761" s="18" t="s">
        <v>121</v>
      </c>
      <c r="E761" s="19">
        <v>5</v>
      </c>
      <c r="F761" s="20">
        <v>17.005120052550801</v>
      </c>
      <c r="G761" s="18" t="s">
        <v>116</v>
      </c>
    </row>
    <row r="762" spans="2:7" x14ac:dyDescent="0.25">
      <c r="B762" s="16" t="s">
        <v>126</v>
      </c>
      <c r="C762" s="17">
        <v>38562</v>
      </c>
      <c r="D762" s="18" t="s">
        <v>125</v>
      </c>
      <c r="E762" s="19">
        <v>52</v>
      </c>
      <c r="F762" s="20">
        <v>158.43447603179999</v>
      </c>
      <c r="G762" s="18" t="s">
        <v>119</v>
      </c>
    </row>
    <row r="763" spans="2:7" x14ac:dyDescent="0.25">
      <c r="B763" s="16" t="s">
        <v>124</v>
      </c>
      <c r="C763" s="17">
        <v>38441</v>
      </c>
      <c r="D763" s="18" t="s">
        <v>128</v>
      </c>
      <c r="E763" s="19">
        <v>38</v>
      </c>
      <c r="F763" s="20">
        <v>115.388895968046</v>
      </c>
      <c r="G763" s="18" t="s">
        <v>116</v>
      </c>
    </row>
    <row r="764" spans="2:7" x14ac:dyDescent="0.25">
      <c r="B764" s="16" t="s">
        <v>129</v>
      </c>
      <c r="C764" s="17">
        <v>38848</v>
      </c>
      <c r="D764" s="18" t="s">
        <v>128</v>
      </c>
      <c r="E764" s="19">
        <v>84</v>
      </c>
      <c r="F764" s="20">
        <v>254.26216592230799</v>
      </c>
      <c r="G764" s="18" t="s">
        <v>127</v>
      </c>
    </row>
    <row r="765" spans="2:7" x14ac:dyDescent="0.25">
      <c r="B765" s="16" t="s">
        <v>131</v>
      </c>
      <c r="C765" s="17">
        <v>39057</v>
      </c>
      <c r="D765" s="18" t="s">
        <v>121</v>
      </c>
      <c r="E765" s="19">
        <v>18</v>
      </c>
      <c r="F765" s="20">
        <v>55.343428443558999</v>
      </c>
      <c r="G765" s="18" t="s">
        <v>116</v>
      </c>
    </row>
    <row r="766" spans="2:7" x14ac:dyDescent="0.25">
      <c r="B766" s="16" t="s">
        <v>130</v>
      </c>
      <c r="C766" s="17">
        <v>38111</v>
      </c>
      <c r="D766" s="18" t="s">
        <v>115</v>
      </c>
      <c r="E766" s="19">
        <v>-6</v>
      </c>
      <c r="F766" s="20">
        <v>-15.742829763147901</v>
      </c>
      <c r="G766" s="18" t="s">
        <v>122</v>
      </c>
    </row>
    <row r="767" spans="2:7" x14ac:dyDescent="0.25">
      <c r="B767" s="16" t="s">
        <v>131</v>
      </c>
      <c r="C767" s="17">
        <v>38078</v>
      </c>
      <c r="D767" s="18" t="s">
        <v>115</v>
      </c>
      <c r="E767" s="19">
        <v>5</v>
      </c>
      <c r="F767" s="20">
        <v>16.913541625810101</v>
      </c>
      <c r="G767" s="18" t="s">
        <v>122</v>
      </c>
    </row>
    <row r="768" spans="2:7" x14ac:dyDescent="0.25">
      <c r="B768" s="16" t="s">
        <v>124</v>
      </c>
      <c r="C768" s="17">
        <v>39057</v>
      </c>
      <c r="D768" s="18" t="s">
        <v>118</v>
      </c>
      <c r="E768" s="19">
        <v>59</v>
      </c>
      <c r="F768" s="20">
        <v>178.89597357687899</v>
      </c>
      <c r="G768" s="18" t="s">
        <v>116</v>
      </c>
    </row>
    <row r="769" spans="2:7" x14ac:dyDescent="0.25">
      <c r="B769" s="16" t="s">
        <v>124</v>
      </c>
      <c r="C769" s="17">
        <v>38529</v>
      </c>
      <c r="D769" s="18" t="s">
        <v>128</v>
      </c>
      <c r="E769" s="19">
        <v>-1</v>
      </c>
      <c r="F769" s="20">
        <v>-1.4317242178607401</v>
      </c>
      <c r="G769" s="18" t="s">
        <v>127</v>
      </c>
    </row>
    <row r="770" spans="2:7" x14ac:dyDescent="0.25">
      <c r="B770" s="16" t="s">
        <v>130</v>
      </c>
      <c r="C770" s="17">
        <v>38375</v>
      </c>
      <c r="D770" s="18" t="s">
        <v>121</v>
      </c>
      <c r="E770" s="19">
        <v>12</v>
      </c>
      <c r="F770" s="20">
        <v>37.854496358374902</v>
      </c>
      <c r="G770" s="18" t="s">
        <v>127</v>
      </c>
    </row>
    <row r="771" spans="2:7" x14ac:dyDescent="0.25">
      <c r="B771" s="16" t="s">
        <v>124</v>
      </c>
      <c r="C771" s="17">
        <v>38067</v>
      </c>
      <c r="D771" s="18" t="s">
        <v>121</v>
      </c>
      <c r="E771" s="19">
        <v>25</v>
      </c>
      <c r="F771" s="20">
        <v>76.808458339015701</v>
      </c>
      <c r="G771" s="18" t="s">
        <v>127</v>
      </c>
    </row>
    <row r="772" spans="2:7" x14ac:dyDescent="0.25">
      <c r="B772" s="16" t="s">
        <v>126</v>
      </c>
      <c r="C772" s="17">
        <v>38529</v>
      </c>
      <c r="D772" s="18" t="s">
        <v>128</v>
      </c>
      <c r="E772" s="19">
        <v>33</v>
      </c>
      <c r="F772" s="20">
        <v>101.424183093642</v>
      </c>
      <c r="G772" s="18" t="s">
        <v>127</v>
      </c>
    </row>
    <row r="773" spans="2:7" x14ac:dyDescent="0.25">
      <c r="B773" s="16" t="s">
        <v>114</v>
      </c>
      <c r="C773" s="17">
        <v>38045</v>
      </c>
      <c r="D773" s="18" t="s">
        <v>128</v>
      </c>
      <c r="E773" s="19">
        <v>12</v>
      </c>
      <c r="F773" s="20">
        <v>37.887038047747801</v>
      </c>
      <c r="G773" s="18" t="s">
        <v>122</v>
      </c>
    </row>
    <row r="774" spans="2:7" x14ac:dyDescent="0.25">
      <c r="B774" s="16" t="s">
        <v>129</v>
      </c>
      <c r="C774" s="17">
        <v>38573</v>
      </c>
      <c r="D774" s="18" t="s">
        <v>125</v>
      </c>
      <c r="E774" s="19">
        <v>52</v>
      </c>
      <c r="F774" s="20">
        <v>158.30772051149199</v>
      </c>
      <c r="G774" s="18" t="s">
        <v>127</v>
      </c>
    </row>
    <row r="775" spans="2:7" x14ac:dyDescent="0.25">
      <c r="B775" s="16" t="s">
        <v>130</v>
      </c>
      <c r="C775" s="17">
        <v>38441</v>
      </c>
      <c r="D775" s="18" t="s">
        <v>125</v>
      </c>
      <c r="E775" s="19">
        <v>34</v>
      </c>
      <c r="F775" s="20">
        <v>103.62316183025401</v>
      </c>
      <c r="G775" s="18" t="s">
        <v>122</v>
      </c>
    </row>
    <row r="776" spans="2:7" x14ac:dyDescent="0.25">
      <c r="B776" s="16" t="s">
        <v>126</v>
      </c>
      <c r="C776" s="17">
        <v>38562</v>
      </c>
      <c r="D776" s="18" t="s">
        <v>118</v>
      </c>
      <c r="E776" s="19">
        <v>66</v>
      </c>
      <c r="F776" s="20">
        <v>200.658809967785</v>
      </c>
      <c r="G776" s="18" t="s">
        <v>116</v>
      </c>
    </row>
    <row r="777" spans="2:7" x14ac:dyDescent="0.25">
      <c r="B777" s="16" t="s">
        <v>126</v>
      </c>
      <c r="C777" s="17">
        <v>38199</v>
      </c>
      <c r="D777" s="18" t="s">
        <v>121</v>
      </c>
      <c r="E777" s="19">
        <v>10</v>
      </c>
      <c r="F777" s="20">
        <v>31.8532472719343</v>
      </c>
      <c r="G777" s="18" t="s">
        <v>116</v>
      </c>
    </row>
    <row r="778" spans="2:7" x14ac:dyDescent="0.25">
      <c r="B778" s="16" t="s">
        <v>131</v>
      </c>
      <c r="C778" s="17">
        <v>38045</v>
      </c>
      <c r="D778" s="18" t="s">
        <v>118</v>
      </c>
      <c r="E778" s="19">
        <v>-5</v>
      </c>
      <c r="F778" s="20">
        <v>-12.547627479219701</v>
      </c>
      <c r="G778" s="18" t="s">
        <v>119</v>
      </c>
    </row>
    <row r="779" spans="2:7" x14ac:dyDescent="0.25">
      <c r="B779" s="16" t="s">
        <v>120</v>
      </c>
      <c r="C779" s="17">
        <v>38573</v>
      </c>
      <c r="D779" s="18" t="s">
        <v>128</v>
      </c>
      <c r="E779" s="19">
        <v>89</v>
      </c>
      <c r="F779" s="20">
        <v>269.48918997457599</v>
      </c>
      <c r="G779" s="18" t="s">
        <v>116</v>
      </c>
    </row>
    <row r="780" spans="2:7" x14ac:dyDescent="0.25">
      <c r="B780" s="16" t="s">
        <v>131</v>
      </c>
      <c r="C780" s="17">
        <v>38452</v>
      </c>
      <c r="D780" s="18" t="s">
        <v>118</v>
      </c>
      <c r="E780" s="19">
        <v>5</v>
      </c>
      <c r="F780" s="20">
        <v>16.818206363269901</v>
      </c>
      <c r="G780" s="18" t="s">
        <v>116</v>
      </c>
    </row>
    <row r="781" spans="2:7" x14ac:dyDescent="0.25">
      <c r="B781" s="16" t="s">
        <v>130</v>
      </c>
      <c r="C781" s="17">
        <v>39002</v>
      </c>
      <c r="D781" s="18" t="s">
        <v>128</v>
      </c>
      <c r="E781" s="19">
        <v>48</v>
      </c>
      <c r="F781" s="20">
        <v>145.98516396408201</v>
      </c>
      <c r="G781" s="18" t="s">
        <v>119</v>
      </c>
    </row>
    <row r="782" spans="2:7" x14ac:dyDescent="0.25">
      <c r="B782" s="16" t="s">
        <v>114</v>
      </c>
      <c r="C782" s="17">
        <v>39057</v>
      </c>
      <c r="D782" s="18" t="s">
        <v>128</v>
      </c>
      <c r="E782" s="19">
        <v>36</v>
      </c>
      <c r="F782" s="20">
        <v>109.923974372042</v>
      </c>
      <c r="G782" s="18" t="s">
        <v>119</v>
      </c>
    </row>
    <row r="783" spans="2:7" x14ac:dyDescent="0.25">
      <c r="B783" s="16" t="s">
        <v>126</v>
      </c>
      <c r="C783" s="17">
        <v>39035</v>
      </c>
      <c r="D783" s="18" t="s">
        <v>128</v>
      </c>
      <c r="E783" s="19">
        <v>80</v>
      </c>
      <c r="F783" s="20">
        <v>241.99741515278299</v>
      </c>
      <c r="G783" s="18" t="s">
        <v>122</v>
      </c>
    </row>
    <row r="784" spans="2:7" x14ac:dyDescent="0.25">
      <c r="B784" s="16" t="s">
        <v>114</v>
      </c>
      <c r="C784" s="17">
        <v>39046</v>
      </c>
      <c r="D784" s="18" t="s">
        <v>115</v>
      </c>
      <c r="E784" s="19">
        <v>64</v>
      </c>
      <c r="F784" s="20">
        <v>193.891081917441</v>
      </c>
      <c r="G784" s="18" t="s">
        <v>122</v>
      </c>
    </row>
    <row r="785" spans="2:7" x14ac:dyDescent="0.25">
      <c r="B785" s="16" t="s">
        <v>114</v>
      </c>
      <c r="C785" s="17">
        <v>38639</v>
      </c>
      <c r="D785" s="18" t="s">
        <v>118</v>
      </c>
      <c r="E785" s="19">
        <v>51</v>
      </c>
      <c r="F785" s="20">
        <v>155.49981680350601</v>
      </c>
      <c r="G785" s="18" t="s">
        <v>127</v>
      </c>
    </row>
    <row r="786" spans="2:7" x14ac:dyDescent="0.25">
      <c r="B786" s="16" t="s">
        <v>120</v>
      </c>
      <c r="C786" s="17">
        <v>38452</v>
      </c>
      <c r="D786" s="18" t="s">
        <v>125</v>
      </c>
      <c r="E786" s="19">
        <v>92</v>
      </c>
      <c r="F786" s="20">
        <v>278.340203877188</v>
      </c>
      <c r="G786" s="18" t="s">
        <v>127</v>
      </c>
    </row>
    <row r="787" spans="2:7" x14ac:dyDescent="0.25">
      <c r="B787" s="16" t="s">
        <v>131</v>
      </c>
      <c r="C787" s="17">
        <v>38463</v>
      </c>
      <c r="D787" s="18" t="s">
        <v>125</v>
      </c>
      <c r="E787" s="19">
        <v>93</v>
      </c>
      <c r="F787" s="20">
        <v>280.85575758245102</v>
      </c>
      <c r="G787" s="18" t="s">
        <v>119</v>
      </c>
    </row>
    <row r="788" spans="2:7" x14ac:dyDescent="0.25">
      <c r="B788" s="16" t="s">
        <v>130</v>
      </c>
      <c r="C788" s="17">
        <v>38386</v>
      </c>
      <c r="D788" s="18" t="s">
        <v>118</v>
      </c>
      <c r="E788" s="19">
        <v>36</v>
      </c>
      <c r="F788" s="20">
        <v>110.481167353031</v>
      </c>
      <c r="G788" s="18" t="s">
        <v>122</v>
      </c>
    </row>
    <row r="789" spans="2:7" x14ac:dyDescent="0.25">
      <c r="B789" s="16" t="s">
        <v>120</v>
      </c>
      <c r="C789" s="17">
        <v>39002</v>
      </c>
      <c r="D789" s="18" t="s">
        <v>115</v>
      </c>
      <c r="E789" s="19">
        <v>-9</v>
      </c>
      <c r="F789" s="20">
        <v>-24.826904970027101</v>
      </c>
      <c r="G789" s="18" t="s">
        <v>119</v>
      </c>
    </row>
    <row r="790" spans="2:7" x14ac:dyDescent="0.25">
      <c r="B790" s="16" t="s">
        <v>130</v>
      </c>
      <c r="C790" s="17">
        <v>38496</v>
      </c>
      <c r="D790" s="18" t="s">
        <v>115</v>
      </c>
      <c r="E790" s="19">
        <v>48</v>
      </c>
      <c r="F790" s="20">
        <v>146.23287015814799</v>
      </c>
      <c r="G790" s="18" t="s">
        <v>122</v>
      </c>
    </row>
    <row r="791" spans="2:7" x14ac:dyDescent="0.25">
      <c r="B791" s="16" t="s">
        <v>131</v>
      </c>
      <c r="C791" s="17">
        <v>38672</v>
      </c>
      <c r="D791" s="18" t="s">
        <v>125</v>
      </c>
      <c r="E791" s="19">
        <v>11</v>
      </c>
      <c r="F791" s="20">
        <v>34.547927822121203</v>
      </c>
      <c r="G791" s="18" t="s">
        <v>127</v>
      </c>
    </row>
    <row r="792" spans="2:7" x14ac:dyDescent="0.25">
      <c r="B792" s="16" t="s">
        <v>131</v>
      </c>
      <c r="C792" s="17">
        <v>38188</v>
      </c>
      <c r="D792" s="18" t="s">
        <v>121</v>
      </c>
      <c r="E792" s="19">
        <v>8</v>
      </c>
      <c r="F792" s="20">
        <v>25.453618816298398</v>
      </c>
      <c r="G792" s="18" t="s">
        <v>122</v>
      </c>
    </row>
    <row r="793" spans="2:7" x14ac:dyDescent="0.25">
      <c r="B793" s="16" t="s">
        <v>124</v>
      </c>
      <c r="C793" s="17">
        <v>38089</v>
      </c>
      <c r="D793" s="18" t="s">
        <v>118</v>
      </c>
      <c r="E793" s="19">
        <v>36</v>
      </c>
      <c r="F793" s="20">
        <v>110.09171904672</v>
      </c>
      <c r="G793" s="18" t="s">
        <v>127</v>
      </c>
    </row>
    <row r="794" spans="2:7" x14ac:dyDescent="0.25">
      <c r="B794" s="16" t="s">
        <v>131</v>
      </c>
      <c r="C794" s="17">
        <v>38661</v>
      </c>
      <c r="D794" s="18" t="s">
        <v>128</v>
      </c>
      <c r="E794" s="19">
        <v>93</v>
      </c>
      <c r="F794" s="20">
        <v>280.779762870208</v>
      </c>
      <c r="G794" s="18" t="s">
        <v>122</v>
      </c>
    </row>
    <row r="795" spans="2:7" x14ac:dyDescent="0.25">
      <c r="B795" s="16" t="s">
        <v>117</v>
      </c>
      <c r="C795" s="17">
        <v>38089</v>
      </c>
      <c r="D795" s="18" t="s">
        <v>115</v>
      </c>
      <c r="E795" s="19">
        <v>39</v>
      </c>
      <c r="F795" s="20">
        <v>119.202840798948</v>
      </c>
      <c r="G795" s="18" t="s">
        <v>127</v>
      </c>
    </row>
    <row r="796" spans="2:7" x14ac:dyDescent="0.25">
      <c r="B796" s="16" t="s">
        <v>117</v>
      </c>
      <c r="C796" s="17">
        <v>38133</v>
      </c>
      <c r="D796" s="18" t="s">
        <v>125</v>
      </c>
      <c r="E796" s="19">
        <v>72</v>
      </c>
      <c r="F796" s="20">
        <v>218.07728873022199</v>
      </c>
      <c r="G796" s="18" t="s">
        <v>116</v>
      </c>
    </row>
    <row r="797" spans="2:7" x14ac:dyDescent="0.25">
      <c r="B797" s="16" t="s">
        <v>129</v>
      </c>
      <c r="C797" s="17">
        <v>38782</v>
      </c>
      <c r="D797" s="18" t="s">
        <v>115</v>
      </c>
      <c r="E797" s="19">
        <v>3</v>
      </c>
      <c r="F797" s="20">
        <v>10.4161764204579</v>
      </c>
      <c r="G797" s="18" t="s">
        <v>119</v>
      </c>
    </row>
    <row r="798" spans="2:7" x14ac:dyDescent="0.25">
      <c r="B798" s="16" t="s">
        <v>123</v>
      </c>
      <c r="C798" s="17">
        <v>38353</v>
      </c>
      <c r="D798" s="18" t="s">
        <v>128</v>
      </c>
      <c r="E798" s="19">
        <v>47</v>
      </c>
      <c r="F798" s="20">
        <v>142.83886362368901</v>
      </c>
      <c r="G798" s="18" t="s">
        <v>127</v>
      </c>
    </row>
    <row r="799" spans="2:7" x14ac:dyDescent="0.25">
      <c r="B799" s="16" t="s">
        <v>126</v>
      </c>
      <c r="C799" s="17">
        <v>39079</v>
      </c>
      <c r="D799" s="18" t="s">
        <v>128</v>
      </c>
      <c r="E799" s="19">
        <v>72</v>
      </c>
      <c r="F799" s="20">
        <v>217.32445132799401</v>
      </c>
      <c r="G799" s="18" t="s">
        <v>122</v>
      </c>
    </row>
    <row r="800" spans="2:7" x14ac:dyDescent="0.25">
      <c r="B800" s="16" t="s">
        <v>124</v>
      </c>
      <c r="C800" s="17">
        <v>39057</v>
      </c>
      <c r="D800" s="18" t="s">
        <v>128</v>
      </c>
      <c r="E800" s="19">
        <v>26</v>
      </c>
      <c r="F800" s="20">
        <v>79.748589199087306</v>
      </c>
      <c r="G800" s="18" t="s">
        <v>119</v>
      </c>
    </row>
    <row r="801" spans="2:7" x14ac:dyDescent="0.25">
      <c r="B801" s="16" t="s">
        <v>123</v>
      </c>
      <c r="C801" s="17">
        <v>38265</v>
      </c>
      <c r="D801" s="18" t="s">
        <v>125</v>
      </c>
      <c r="E801" s="19">
        <v>47</v>
      </c>
      <c r="F801" s="20">
        <v>142.48755479367799</v>
      </c>
      <c r="G801" s="18" t="s">
        <v>116</v>
      </c>
    </row>
    <row r="802" spans="2:7" x14ac:dyDescent="0.25">
      <c r="B802" s="16" t="s">
        <v>126</v>
      </c>
      <c r="C802" s="17">
        <v>38727</v>
      </c>
      <c r="D802" s="18" t="s">
        <v>115</v>
      </c>
      <c r="E802" s="19">
        <v>14</v>
      </c>
      <c r="F802" s="20">
        <v>43.403824731122597</v>
      </c>
      <c r="G802" s="18" t="s">
        <v>127</v>
      </c>
    </row>
    <row r="803" spans="2:7" x14ac:dyDescent="0.25">
      <c r="B803" s="16" t="s">
        <v>123</v>
      </c>
      <c r="C803" s="17">
        <v>38529</v>
      </c>
      <c r="D803" s="18" t="s">
        <v>128</v>
      </c>
      <c r="E803" s="19">
        <v>71</v>
      </c>
      <c r="F803" s="20">
        <v>215.07582310104499</v>
      </c>
      <c r="G803" s="18" t="s">
        <v>116</v>
      </c>
    </row>
    <row r="804" spans="2:7" x14ac:dyDescent="0.25">
      <c r="B804" s="16" t="s">
        <v>120</v>
      </c>
      <c r="C804" s="17">
        <v>38364</v>
      </c>
      <c r="D804" s="18" t="s">
        <v>115</v>
      </c>
      <c r="E804" s="19">
        <v>95</v>
      </c>
      <c r="F804" s="20">
        <v>286.75530123408902</v>
      </c>
      <c r="G804" s="18" t="s">
        <v>122</v>
      </c>
    </row>
    <row r="805" spans="2:7" x14ac:dyDescent="0.25">
      <c r="B805" s="16" t="s">
        <v>131</v>
      </c>
      <c r="C805" s="17">
        <v>38782</v>
      </c>
      <c r="D805" s="18" t="s">
        <v>128</v>
      </c>
      <c r="E805" s="19">
        <v>37</v>
      </c>
      <c r="F805" s="20">
        <v>112.779197397261</v>
      </c>
      <c r="G805" s="18" t="s">
        <v>116</v>
      </c>
    </row>
    <row r="806" spans="2:7" x14ac:dyDescent="0.25">
      <c r="B806" s="16" t="s">
        <v>117</v>
      </c>
      <c r="C806" s="17">
        <v>38694</v>
      </c>
      <c r="D806" s="18" t="s">
        <v>115</v>
      </c>
      <c r="E806" s="19">
        <v>-1</v>
      </c>
      <c r="F806" s="20">
        <v>-0.39117514400995801</v>
      </c>
      <c r="G806" s="18" t="s">
        <v>127</v>
      </c>
    </row>
    <row r="807" spans="2:7" x14ac:dyDescent="0.25">
      <c r="B807" s="16" t="s">
        <v>129</v>
      </c>
      <c r="C807" s="17">
        <v>38947</v>
      </c>
      <c r="D807" s="18" t="s">
        <v>125</v>
      </c>
      <c r="E807" s="19">
        <v>26</v>
      </c>
      <c r="F807" s="20">
        <v>80.208589830999202</v>
      </c>
      <c r="G807" s="18" t="s">
        <v>119</v>
      </c>
    </row>
    <row r="808" spans="2:7" x14ac:dyDescent="0.25">
      <c r="B808" s="16" t="s">
        <v>123</v>
      </c>
      <c r="C808" s="17">
        <v>37990</v>
      </c>
      <c r="D808" s="18" t="s">
        <v>125</v>
      </c>
      <c r="E808" s="19">
        <v>67</v>
      </c>
      <c r="F808" s="20">
        <v>203.54299038710101</v>
      </c>
      <c r="G808" s="18" t="s">
        <v>127</v>
      </c>
    </row>
    <row r="809" spans="2:7" x14ac:dyDescent="0.25">
      <c r="B809" s="16" t="s">
        <v>129</v>
      </c>
      <c r="C809" s="17">
        <v>38034</v>
      </c>
      <c r="D809" s="18" t="s">
        <v>115</v>
      </c>
      <c r="E809" s="19">
        <v>15</v>
      </c>
      <c r="F809" s="20">
        <v>47.198351483731798</v>
      </c>
      <c r="G809" s="18" t="s">
        <v>119</v>
      </c>
    </row>
    <row r="810" spans="2:7" x14ac:dyDescent="0.25">
      <c r="B810" s="16" t="s">
        <v>130</v>
      </c>
      <c r="C810" s="17">
        <v>38771</v>
      </c>
      <c r="D810" s="18" t="s">
        <v>115</v>
      </c>
      <c r="E810" s="19">
        <v>73</v>
      </c>
      <c r="F810" s="20">
        <v>221.336123498494</v>
      </c>
      <c r="G810" s="18" t="s">
        <v>116</v>
      </c>
    </row>
    <row r="811" spans="2:7" x14ac:dyDescent="0.25">
      <c r="B811" s="16" t="s">
        <v>130</v>
      </c>
      <c r="C811" s="17">
        <v>38265</v>
      </c>
      <c r="D811" s="18" t="s">
        <v>128</v>
      </c>
      <c r="E811" s="19">
        <v>13</v>
      </c>
      <c r="F811" s="20">
        <v>40.899875452377302</v>
      </c>
      <c r="G811" s="18" t="s">
        <v>122</v>
      </c>
    </row>
    <row r="812" spans="2:7" x14ac:dyDescent="0.25">
      <c r="B812" s="16" t="s">
        <v>129</v>
      </c>
      <c r="C812" s="17">
        <v>38067</v>
      </c>
      <c r="D812" s="18" t="s">
        <v>118</v>
      </c>
      <c r="E812" s="19">
        <v>76</v>
      </c>
      <c r="F812" s="20">
        <v>229.558121521092</v>
      </c>
      <c r="G812" s="18" t="s">
        <v>127</v>
      </c>
    </row>
    <row r="813" spans="2:7" x14ac:dyDescent="0.25">
      <c r="B813" s="16" t="s">
        <v>131</v>
      </c>
      <c r="C813" s="17">
        <v>38144</v>
      </c>
      <c r="D813" s="18" t="s">
        <v>125</v>
      </c>
      <c r="E813" s="19">
        <v>-9</v>
      </c>
      <c r="F813" s="20">
        <v>-24.9330829189018</v>
      </c>
      <c r="G813" s="18" t="s">
        <v>116</v>
      </c>
    </row>
    <row r="814" spans="2:7" x14ac:dyDescent="0.25">
      <c r="B814" s="16" t="s">
        <v>124</v>
      </c>
      <c r="C814" s="17">
        <v>38507</v>
      </c>
      <c r="D814" s="18" t="s">
        <v>121</v>
      </c>
      <c r="E814" s="19">
        <v>36</v>
      </c>
      <c r="F814" s="20">
        <v>109.53328220052801</v>
      </c>
      <c r="G814" s="18" t="s">
        <v>122</v>
      </c>
    </row>
    <row r="815" spans="2:7" x14ac:dyDescent="0.25">
      <c r="B815" s="16" t="s">
        <v>120</v>
      </c>
      <c r="C815" s="17">
        <v>38133</v>
      </c>
      <c r="D815" s="18" t="s">
        <v>118</v>
      </c>
      <c r="E815" s="19">
        <v>11</v>
      </c>
      <c r="F815" s="20">
        <v>35.521805099366297</v>
      </c>
      <c r="G815" s="18" t="s">
        <v>116</v>
      </c>
    </row>
    <row r="816" spans="2:7" x14ac:dyDescent="0.25">
      <c r="B816" s="16" t="s">
        <v>124</v>
      </c>
      <c r="C816" s="17">
        <v>38738</v>
      </c>
      <c r="D816" s="18" t="s">
        <v>115</v>
      </c>
      <c r="E816" s="19">
        <v>73</v>
      </c>
      <c r="F816" s="20">
        <v>220.50049794203699</v>
      </c>
      <c r="G816" s="18" t="s">
        <v>127</v>
      </c>
    </row>
    <row r="817" spans="2:7" x14ac:dyDescent="0.25">
      <c r="B817" s="16" t="s">
        <v>130</v>
      </c>
      <c r="C817" s="17">
        <v>38276</v>
      </c>
      <c r="D817" s="18" t="s">
        <v>121</v>
      </c>
      <c r="E817" s="19">
        <v>93</v>
      </c>
      <c r="F817" s="20">
        <v>280.265448891456</v>
      </c>
      <c r="G817" s="18" t="s">
        <v>116</v>
      </c>
    </row>
    <row r="818" spans="2:7" x14ac:dyDescent="0.25">
      <c r="B818" s="16" t="s">
        <v>114</v>
      </c>
      <c r="C818" s="17">
        <v>38815</v>
      </c>
      <c r="D818" s="18" t="s">
        <v>118</v>
      </c>
      <c r="E818" s="19">
        <v>69</v>
      </c>
      <c r="F818" s="20">
        <v>209.31670948874901</v>
      </c>
      <c r="G818" s="18" t="s">
        <v>127</v>
      </c>
    </row>
    <row r="819" spans="2:7" x14ac:dyDescent="0.25">
      <c r="B819" s="16" t="s">
        <v>117</v>
      </c>
      <c r="C819" s="17">
        <v>38089</v>
      </c>
      <c r="D819" s="18" t="s">
        <v>125</v>
      </c>
      <c r="E819" s="19">
        <v>86</v>
      </c>
      <c r="F819" s="20">
        <v>259.484936872074</v>
      </c>
      <c r="G819" s="18" t="s">
        <v>119</v>
      </c>
    </row>
    <row r="820" spans="2:7" x14ac:dyDescent="0.25">
      <c r="B820" s="16" t="s">
        <v>114</v>
      </c>
      <c r="C820" s="17">
        <v>38870</v>
      </c>
      <c r="D820" s="18" t="s">
        <v>128</v>
      </c>
      <c r="E820" s="19">
        <v>54</v>
      </c>
      <c r="F820" s="20">
        <v>164.37938973773899</v>
      </c>
      <c r="G820" s="18" t="s">
        <v>116</v>
      </c>
    </row>
    <row r="821" spans="2:7" x14ac:dyDescent="0.25">
      <c r="B821" s="16" t="s">
        <v>126</v>
      </c>
      <c r="C821" s="17">
        <v>38463</v>
      </c>
      <c r="D821" s="18" t="s">
        <v>128</v>
      </c>
      <c r="E821" s="19">
        <v>-2</v>
      </c>
      <c r="F821" s="20">
        <v>-4.0403635550982404</v>
      </c>
      <c r="G821" s="18" t="s">
        <v>119</v>
      </c>
    </row>
    <row r="822" spans="2:7" x14ac:dyDescent="0.25">
      <c r="B822" s="16" t="s">
        <v>123</v>
      </c>
      <c r="C822" s="17">
        <v>38980</v>
      </c>
      <c r="D822" s="18" t="s">
        <v>118</v>
      </c>
      <c r="E822" s="19">
        <v>83</v>
      </c>
      <c r="F822" s="20">
        <v>250.165336328282</v>
      </c>
      <c r="G822" s="18" t="s">
        <v>122</v>
      </c>
    </row>
    <row r="823" spans="2:7" x14ac:dyDescent="0.25">
      <c r="B823" s="16" t="s">
        <v>131</v>
      </c>
      <c r="C823" s="17">
        <v>38639</v>
      </c>
      <c r="D823" s="18" t="s">
        <v>128</v>
      </c>
      <c r="E823" s="19">
        <v>2</v>
      </c>
      <c r="F823" s="20">
        <v>8.0012184182764301</v>
      </c>
      <c r="G823" s="18" t="s">
        <v>122</v>
      </c>
    </row>
    <row r="824" spans="2:7" x14ac:dyDescent="0.25">
      <c r="B824" s="16" t="s">
        <v>124</v>
      </c>
      <c r="C824" s="17">
        <v>38947</v>
      </c>
      <c r="D824" s="18" t="s">
        <v>125</v>
      </c>
      <c r="E824" s="19">
        <v>54</v>
      </c>
      <c r="F824" s="20">
        <v>164.149628623143</v>
      </c>
      <c r="G824" s="18" t="s">
        <v>119</v>
      </c>
    </row>
    <row r="825" spans="2:7" x14ac:dyDescent="0.25">
      <c r="B825" s="16" t="s">
        <v>117</v>
      </c>
      <c r="C825" s="17">
        <v>38078</v>
      </c>
      <c r="D825" s="18" t="s">
        <v>118</v>
      </c>
      <c r="E825" s="19">
        <v>76</v>
      </c>
      <c r="F825" s="20">
        <v>230.41943809745601</v>
      </c>
      <c r="G825" s="18" t="s">
        <v>127</v>
      </c>
    </row>
    <row r="826" spans="2:7" x14ac:dyDescent="0.25">
      <c r="B826" s="16" t="s">
        <v>114</v>
      </c>
      <c r="C826" s="17">
        <v>38595</v>
      </c>
      <c r="D826" s="18" t="s">
        <v>125</v>
      </c>
      <c r="E826" s="19">
        <v>10</v>
      </c>
      <c r="F826" s="20">
        <v>32.250567590543497</v>
      </c>
      <c r="G826" s="18" t="s">
        <v>119</v>
      </c>
    </row>
    <row r="827" spans="2:7" x14ac:dyDescent="0.25">
      <c r="B827" s="16" t="s">
        <v>130</v>
      </c>
      <c r="C827" s="17">
        <v>39002</v>
      </c>
      <c r="D827" s="18" t="s">
        <v>118</v>
      </c>
      <c r="E827" s="19">
        <v>81</v>
      </c>
      <c r="F827" s="20">
        <v>245.03936147229399</v>
      </c>
      <c r="G827" s="18" t="s">
        <v>122</v>
      </c>
    </row>
    <row r="828" spans="2:7" x14ac:dyDescent="0.25">
      <c r="B828" s="16" t="s">
        <v>130</v>
      </c>
      <c r="C828" s="17">
        <v>38980</v>
      </c>
      <c r="D828" s="18" t="s">
        <v>125</v>
      </c>
      <c r="E828" s="19">
        <v>83</v>
      </c>
      <c r="F828" s="20">
        <v>251.14060708825301</v>
      </c>
      <c r="G828" s="18" t="s">
        <v>119</v>
      </c>
    </row>
    <row r="829" spans="2:7" x14ac:dyDescent="0.25">
      <c r="B829" s="16" t="s">
        <v>123</v>
      </c>
      <c r="C829" s="17">
        <v>39024</v>
      </c>
      <c r="D829" s="18" t="s">
        <v>118</v>
      </c>
      <c r="E829" s="19">
        <v>6</v>
      </c>
      <c r="F829" s="20">
        <v>19.5223702286209</v>
      </c>
      <c r="G829" s="18" t="s">
        <v>116</v>
      </c>
    </row>
    <row r="830" spans="2:7" x14ac:dyDescent="0.25">
      <c r="B830" s="16" t="s">
        <v>124</v>
      </c>
      <c r="C830" s="17">
        <v>39035</v>
      </c>
      <c r="D830" s="18" t="s">
        <v>128</v>
      </c>
      <c r="E830" s="19">
        <v>77</v>
      </c>
      <c r="F830" s="20">
        <v>233.156318740335</v>
      </c>
      <c r="G830" s="18" t="s">
        <v>127</v>
      </c>
    </row>
    <row r="831" spans="2:7" x14ac:dyDescent="0.25">
      <c r="B831" s="16" t="s">
        <v>130</v>
      </c>
      <c r="C831" s="17">
        <v>38804</v>
      </c>
      <c r="D831" s="18" t="s">
        <v>128</v>
      </c>
      <c r="E831" s="19">
        <v>41</v>
      </c>
      <c r="F831" s="20">
        <v>125.28397193085701</v>
      </c>
      <c r="G831" s="18" t="s">
        <v>122</v>
      </c>
    </row>
    <row r="832" spans="2:7" x14ac:dyDescent="0.25">
      <c r="B832" s="16" t="s">
        <v>120</v>
      </c>
      <c r="C832" s="17">
        <v>39057</v>
      </c>
      <c r="D832" s="18" t="s">
        <v>115</v>
      </c>
      <c r="E832" s="19">
        <v>80</v>
      </c>
      <c r="F832" s="20">
        <v>241.70735878482199</v>
      </c>
      <c r="G832" s="18" t="s">
        <v>116</v>
      </c>
    </row>
    <row r="833" spans="2:7" x14ac:dyDescent="0.25">
      <c r="B833" s="16" t="s">
        <v>123</v>
      </c>
      <c r="C833" s="17">
        <v>38859</v>
      </c>
      <c r="D833" s="18" t="s">
        <v>125</v>
      </c>
      <c r="E833" s="19">
        <v>20</v>
      </c>
      <c r="F833" s="20">
        <v>62.210097856811501</v>
      </c>
      <c r="G833" s="18" t="s">
        <v>127</v>
      </c>
    </row>
    <row r="834" spans="2:7" x14ac:dyDescent="0.25">
      <c r="B834" s="16" t="s">
        <v>129</v>
      </c>
      <c r="C834" s="17">
        <v>38012</v>
      </c>
      <c r="D834" s="18" t="s">
        <v>125</v>
      </c>
      <c r="E834" s="19">
        <v>31</v>
      </c>
      <c r="F834" s="20">
        <v>95.327196648200896</v>
      </c>
      <c r="G834" s="18" t="s">
        <v>119</v>
      </c>
    </row>
    <row r="835" spans="2:7" x14ac:dyDescent="0.25">
      <c r="B835" s="16" t="s">
        <v>117</v>
      </c>
      <c r="C835" s="17">
        <v>38727</v>
      </c>
      <c r="D835" s="18" t="s">
        <v>118</v>
      </c>
      <c r="E835" s="19">
        <v>34</v>
      </c>
      <c r="F835" s="20">
        <v>103.896543089603</v>
      </c>
      <c r="G835" s="18" t="s">
        <v>127</v>
      </c>
    </row>
    <row r="836" spans="2:7" x14ac:dyDescent="0.25">
      <c r="B836" s="16" t="s">
        <v>120</v>
      </c>
      <c r="C836" s="17">
        <v>38595</v>
      </c>
      <c r="D836" s="18" t="s">
        <v>118</v>
      </c>
      <c r="E836" s="19">
        <v>2</v>
      </c>
      <c r="F836" s="20">
        <v>8.0342514695562706</v>
      </c>
      <c r="G836" s="18" t="s">
        <v>122</v>
      </c>
    </row>
    <row r="837" spans="2:7" x14ac:dyDescent="0.25">
      <c r="B837" s="16" t="s">
        <v>130</v>
      </c>
      <c r="C837" s="17">
        <v>38760</v>
      </c>
      <c r="D837" s="18" t="s">
        <v>118</v>
      </c>
      <c r="E837" s="19">
        <v>17</v>
      </c>
      <c r="F837" s="20">
        <v>53.331838418625402</v>
      </c>
      <c r="G837" s="18" t="s">
        <v>116</v>
      </c>
    </row>
    <row r="838" spans="2:7" x14ac:dyDescent="0.25">
      <c r="B838" s="16" t="s">
        <v>129</v>
      </c>
      <c r="C838" s="17">
        <v>38870</v>
      </c>
      <c r="D838" s="18" t="s">
        <v>125</v>
      </c>
      <c r="E838" s="19">
        <v>16</v>
      </c>
      <c r="F838" s="20">
        <v>50.310894482412998</v>
      </c>
      <c r="G838" s="18" t="s">
        <v>116</v>
      </c>
    </row>
    <row r="839" spans="2:7" x14ac:dyDescent="0.25">
      <c r="B839" s="16" t="s">
        <v>126</v>
      </c>
      <c r="C839" s="17">
        <v>38782</v>
      </c>
      <c r="D839" s="18" t="s">
        <v>118</v>
      </c>
      <c r="E839" s="19">
        <v>54</v>
      </c>
      <c r="F839" s="20">
        <v>163.70197903495199</v>
      </c>
      <c r="G839" s="18" t="s">
        <v>122</v>
      </c>
    </row>
    <row r="840" spans="2:7" x14ac:dyDescent="0.25">
      <c r="B840" s="16" t="s">
        <v>123</v>
      </c>
      <c r="C840" s="17">
        <v>38034</v>
      </c>
      <c r="D840" s="18" t="s">
        <v>115</v>
      </c>
      <c r="E840" s="19">
        <v>-9</v>
      </c>
      <c r="F840" s="20">
        <v>-24.921999927055602</v>
      </c>
      <c r="G840" s="18" t="s">
        <v>127</v>
      </c>
    </row>
    <row r="841" spans="2:7" x14ac:dyDescent="0.25">
      <c r="B841" s="16" t="s">
        <v>126</v>
      </c>
      <c r="C841" s="17">
        <v>38727</v>
      </c>
      <c r="D841" s="18" t="s">
        <v>125</v>
      </c>
      <c r="E841" s="19">
        <v>95</v>
      </c>
      <c r="F841" s="20">
        <v>286.719229390245</v>
      </c>
      <c r="G841" s="18" t="s">
        <v>122</v>
      </c>
    </row>
    <row r="842" spans="2:7" x14ac:dyDescent="0.25">
      <c r="B842" s="16" t="s">
        <v>130</v>
      </c>
      <c r="C842" s="17">
        <v>38232</v>
      </c>
      <c r="D842" s="18" t="s">
        <v>118</v>
      </c>
      <c r="E842" s="19">
        <v>-3</v>
      </c>
      <c r="F842" s="20">
        <v>-7.4497114042005999</v>
      </c>
      <c r="G842" s="18" t="s">
        <v>119</v>
      </c>
    </row>
    <row r="843" spans="2:7" x14ac:dyDescent="0.25">
      <c r="B843" s="16" t="s">
        <v>126</v>
      </c>
      <c r="C843" s="17">
        <v>38298</v>
      </c>
      <c r="D843" s="18" t="s">
        <v>128</v>
      </c>
      <c r="E843" s="19">
        <v>9</v>
      </c>
      <c r="F843" s="20">
        <v>28.8308099442486</v>
      </c>
      <c r="G843" s="18" t="s">
        <v>122</v>
      </c>
    </row>
    <row r="844" spans="2:7" x14ac:dyDescent="0.25">
      <c r="B844" s="16" t="s">
        <v>117</v>
      </c>
      <c r="C844" s="17">
        <v>38067</v>
      </c>
      <c r="D844" s="18" t="s">
        <v>118</v>
      </c>
      <c r="E844" s="19">
        <v>25</v>
      </c>
      <c r="F844" s="20">
        <v>77.108203405128705</v>
      </c>
      <c r="G844" s="18" t="s">
        <v>127</v>
      </c>
    </row>
    <row r="845" spans="2:7" x14ac:dyDescent="0.25">
      <c r="B845" s="16" t="s">
        <v>120</v>
      </c>
      <c r="C845" s="17">
        <v>39013</v>
      </c>
      <c r="D845" s="18" t="s">
        <v>115</v>
      </c>
      <c r="E845" s="19">
        <v>29</v>
      </c>
      <c r="F845" s="20">
        <v>89.310545900397301</v>
      </c>
      <c r="G845" s="18" t="s">
        <v>116</v>
      </c>
    </row>
    <row r="846" spans="2:7" x14ac:dyDescent="0.25">
      <c r="B846" s="16" t="s">
        <v>131</v>
      </c>
      <c r="C846" s="17">
        <v>38221</v>
      </c>
      <c r="D846" s="18" t="s">
        <v>125</v>
      </c>
      <c r="E846" s="19">
        <v>37</v>
      </c>
      <c r="F846" s="20">
        <v>113.21323460767999</v>
      </c>
      <c r="G846" s="18" t="s">
        <v>127</v>
      </c>
    </row>
    <row r="847" spans="2:7" x14ac:dyDescent="0.25">
      <c r="B847" s="16" t="s">
        <v>123</v>
      </c>
      <c r="C847" s="17">
        <v>38529</v>
      </c>
      <c r="D847" s="18" t="s">
        <v>118</v>
      </c>
      <c r="E847" s="19">
        <v>19</v>
      </c>
      <c r="F847" s="20">
        <v>59.003760475925098</v>
      </c>
      <c r="G847" s="18" t="s">
        <v>122</v>
      </c>
    </row>
    <row r="848" spans="2:7" x14ac:dyDescent="0.25">
      <c r="B848" s="16" t="s">
        <v>126</v>
      </c>
      <c r="C848" s="17">
        <v>38089</v>
      </c>
      <c r="D848" s="18" t="s">
        <v>115</v>
      </c>
      <c r="E848" s="19">
        <v>28</v>
      </c>
      <c r="F848" s="20">
        <v>86.045185105591202</v>
      </c>
      <c r="G848" s="18" t="s">
        <v>119</v>
      </c>
    </row>
    <row r="849" spans="2:7" x14ac:dyDescent="0.25">
      <c r="B849" s="16" t="s">
        <v>130</v>
      </c>
      <c r="C849" s="17">
        <v>38144</v>
      </c>
      <c r="D849" s="18" t="s">
        <v>125</v>
      </c>
      <c r="E849" s="19">
        <v>18</v>
      </c>
      <c r="F849" s="20">
        <v>55.858549479616201</v>
      </c>
      <c r="G849" s="18" t="s">
        <v>122</v>
      </c>
    </row>
    <row r="850" spans="2:7" x14ac:dyDescent="0.25">
      <c r="B850" s="16" t="s">
        <v>120</v>
      </c>
      <c r="C850" s="17">
        <v>38870</v>
      </c>
      <c r="D850" s="18" t="s">
        <v>121</v>
      </c>
      <c r="E850" s="19">
        <v>84</v>
      </c>
      <c r="F850" s="20">
        <v>254.043025132108</v>
      </c>
      <c r="G850" s="18" t="s">
        <v>116</v>
      </c>
    </row>
    <row r="851" spans="2:7" x14ac:dyDescent="0.25">
      <c r="B851" s="16" t="s">
        <v>129</v>
      </c>
      <c r="C851" s="17">
        <v>38276</v>
      </c>
      <c r="D851" s="18" t="s">
        <v>118</v>
      </c>
      <c r="E851" s="19">
        <v>79</v>
      </c>
      <c r="F851" s="20">
        <v>238.827439615424</v>
      </c>
      <c r="G851" s="18" t="s">
        <v>122</v>
      </c>
    </row>
    <row r="852" spans="2:7" x14ac:dyDescent="0.25">
      <c r="B852" s="16" t="s">
        <v>131</v>
      </c>
      <c r="C852" s="17">
        <v>38298</v>
      </c>
      <c r="D852" s="18" t="s">
        <v>118</v>
      </c>
      <c r="E852" s="19">
        <v>31</v>
      </c>
      <c r="F852" s="20">
        <v>94.972961203791002</v>
      </c>
      <c r="G852" s="18" t="s">
        <v>119</v>
      </c>
    </row>
    <row r="853" spans="2:7" x14ac:dyDescent="0.25">
      <c r="B853" s="16" t="s">
        <v>130</v>
      </c>
      <c r="C853" s="17">
        <v>38925</v>
      </c>
      <c r="D853" s="18" t="s">
        <v>121</v>
      </c>
      <c r="E853" s="19">
        <v>34</v>
      </c>
      <c r="F853" s="20">
        <v>103.398636142323</v>
      </c>
      <c r="G853" s="18" t="s">
        <v>127</v>
      </c>
    </row>
    <row r="854" spans="2:7" x14ac:dyDescent="0.25">
      <c r="B854" s="16" t="s">
        <v>131</v>
      </c>
      <c r="C854" s="17">
        <v>38672</v>
      </c>
      <c r="D854" s="18" t="s">
        <v>128</v>
      </c>
      <c r="E854" s="19">
        <v>66</v>
      </c>
      <c r="F854" s="20">
        <v>201.25536797949499</v>
      </c>
      <c r="G854" s="18" t="s">
        <v>116</v>
      </c>
    </row>
    <row r="855" spans="2:7" x14ac:dyDescent="0.25">
      <c r="B855" s="16" t="s">
        <v>129</v>
      </c>
      <c r="C855" s="17">
        <v>38859</v>
      </c>
      <c r="D855" s="18" t="s">
        <v>128</v>
      </c>
      <c r="E855" s="19">
        <v>44</v>
      </c>
      <c r="F855" s="20">
        <v>134.44985862590801</v>
      </c>
      <c r="G855" s="18" t="s">
        <v>127</v>
      </c>
    </row>
    <row r="856" spans="2:7" x14ac:dyDescent="0.25">
      <c r="B856" s="16" t="s">
        <v>117</v>
      </c>
      <c r="C856" s="17">
        <v>38881</v>
      </c>
      <c r="D856" s="18" t="s">
        <v>115</v>
      </c>
      <c r="E856" s="19">
        <v>95</v>
      </c>
      <c r="F856" s="20">
        <v>286.68421658470402</v>
      </c>
      <c r="G856" s="18" t="s">
        <v>119</v>
      </c>
    </row>
    <row r="857" spans="2:7" x14ac:dyDescent="0.25">
      <c r="B857" s="16" t="s">
        <v>124</v>
      </c>
      <c r="C857" s="17">
        <v>38089</v>
      </c>
      <c r="D857" s="18" t="s">
        <v>118</v>
      </c>
      <c r="E857" s="19">
        <v>11</v>
      </c>
      <c r="F857" s="20">
        <v>35.2998606898174</v>
      </c>
      <c r="G857" s="18" t="s">
        <v>127</v>
      </c>
    </row>
    <row r="858" spans="2:7" x14ac:dyDescent="0.25">
      <c r="B858" s="16" t="s">
        <v>117</v>
      </c>
      <c r="C858" s="17">
        <v>38221</v>
      </c>
      <c r="D858" s="18" t="s">
        <v>115</v>
      </c>
      <c r="E858" s="19">
        <v>74</v>
      </c>
      <c r="F858" s="20">
        <v>223.97457991298899</v>
      </c>
      <c r="G858" s="18" t="s">
        <v>127</v>
      </c>
    </row>
    <row r="859" spans="2:7" x14ac:dyDescent="0.25">
      <c r="B859" s="16" t="s">
        <v>130</v>
      </c>
      <c r="C859" s="17">
        <v>39057</v>
      </c>
      <c r="D859" s="18" t="s">
        <v>128</v>
      </c>
      <c r="E859" s="19">
        <v>28</v>
      </c>
      <c r="F859" s="20">
        <v>86.485564911199901</v>
      </c>
      <c r="G859" s="18" t="s">
        <v>122</v>
      </c>
    </row>
    <row r="860" spans="2:7" x14ac:dyDescent="0.25">
      <c r="B860" s="16" t="s">
        <v>126</v>
      </c>
      <c r="C860" s="17">
        <v>38507</v>
      </c>
      <c r="D860" s="18" t="s">
        <v>115</v>
      </c>
      <c r="E860" s="19">
        <v>40</v>
      </c>
      <c r="F860" s="20">
        <v>121.92180749554799</v>
      </c>
      <c r="G860" s="18" t="s">
        <v>122</v>
      </c>
    </row>
    <row r="861" spans="2:7" x14ac:dyDescent="0.25">
      <c r="B861" s="16" t="s">
        <v>126</v>
      </c>
      <c r="C861" s="17">
        <v>38023</v>
      </c>
      <c r="D861" s="18" t="s">
        <v>115</v>
      </c>
      <c r="E861" s="19">
        <v>34</v>
      </c>
      <c r="F861" s="20">
        <v>104.16891538714501</v>
      </c>
      <c r="G861" s="18" t="s">
        <v>116</v>
      </c>
    </row>
    <row r="862" spans="2:7" x14ac:dyDescent="0.25">
      <c r="B862" s="16" t="s">
        <v>114</v>
      </c>
      <c r="C862" s="17">
        <v>38606</v>
      </c>
      <c r="D862" s="18" t="s">
        <v>125</v>
      </c>
      <c r="E862" s="19">
        <v>38</v>
      </c>
      <c r="F862" s="20">
        <v>115.851801488861</v>
      </c>
      <c r="G862" s="18" t="s">
        <v>116</v>
      </c>
    </row>
    <row r="863" spans="2:7" x14ac:dyDescent="0.25">
      <c r="B863" s="16" t="s">
        <v>117</v>
      </c>
      <c r="C863" s="17">
        <v>38518</v>
      </c>
      <c r="D863" s="18" t="s">
        <v>128</v>
      </c>
      <c r="E863" s="19">
        <v>69</v>
      </c>
      <c r="F863" s="20">
        <v>209.143363915154</v>
      </c>
      <c r="G863" s="18" t="s">
        <v>119</v>
      </c>
    </row>
    <row r="864" spans="2:7" x14ac:dyDescent="0.25">
      <c r="B864" s="16" t="s">
        <v>120</v>
      </c>
      <c r="C864" s="17">
        <v>38584</v>
      </c>
      <c r="D864" s="18" t="s">
        <v>125</v>
      </c>
      <c r="E864" s="19">
        <v>34</v>
      </c>
      <c r="F864" s="20">
        <v>103.97058317140301</v>
      </c>
      <c r="G864" s="18" t="s">
        <v>119</v>
      </c>
    </row>
    <row r="865" spans="2:7" x14ac:dyDescent="0.25">
      <c r="B865" s="16" t="s">
        <v>114</v>
      </c>
      <c r="C865" s="17">
        <v>38573</v>
      </c>
      <c r="D865" s="18" t="s">
        <v>128</v>
      </c>
      <c r="E865" s="19">
        <v>29</v>
      </c>
      <c r="F865" s="20">
        <v>89.383943739445897</v>
      </c>
      <c r="G865" s="18" t="s">
        <v>119</v>
      </c>
    </row>
    <row r="866" spans="2:7" x14ac:dyDescent="0.25">
      <c r="B866" s="16" t="s">
        <v>124</v>
      </c>
      <c r="C866" s="17">
        <v>38034</v>
      </c>
      <c r="D866" s="18" t="s">
        <v>118</v>
      </c>
      <c r="E866" s="19">
        <v>-10</v>
      </c>
      <c r="F866" s="20">
        <v>-27.7249390483193</v>
      </c>
      <c r="G866" s="18" t="s">
        <v>119</v>
      </c>
    </row>
    <row r="867" spans="2:7" x14ac:dyDescent="0.25">
      <c r="B867" s="16" t="s">
        <v>131</v>
      </c>
      <c r="C867" s="17">
        <v>38287</v>
      </c>
      <c r="D867" s="18" t="s">
        <v>121</v>
      </c>
      <c r="E867" s="19">
        <v>42</v>
      </c>
      <c r="F867" s="20">
        <v>128.428703987821</v>
      </c>
      <c r="G867" s="18" t="s">
        <v>119</v>
      </c>
    </row>
    <row r="868" spans="2:7" x14ac:dyDescent="0.25">
      <c r="B868" s="16" t="s">
        <v>123</v>
      </c>
      <c r="C868" s="17">
        <v>38793</v>
      </c>
      <c r="D868" s="18" t="s">
        <v>128</v>
      </c>
      <c r="E868" s="19">
        <v>58</v>
      </c>
      <c r="F868" s="20">
        <v>175.97423505292599</v>
      </c>
      <c r="G868" s="18" t="s">
        <v>122</v>
      </c>
    </row>
    <row r="869" spans="2:7" x14ac:dyDescent="0.25">
      <c r="B869" s="16" t="s">
        <v>129</v>
      </c>
      <c r="C869" s="17">
        <v>38056</v>
      </c>
      <c r="D869" s="18" t="s">
        <v>118</v>
      </c>
      <c r="E869" s="19">
        <v>27</v>
      </c>
      <c r="F869" s="20">
        <v>83.016650139933901</v>
      </c>
      <c r="G869" s="18" t="s">
        <v>119</v>
      </c>
    </row>
    <row r="870" spans="2:7" x14ac:dyDescent="0.25">
      <c r="B870" s="16" t="s">
        <v>131</v>
      </c>
      <c r="C870" s="17">
        <v>38903</v>
      </c>
      <c r="D870" s="18" t="s">
        <v>125</v>
      </c>
      <c r="E870" s="19">
        <v>47</v>
      </c>
      <c r="F870" s="20">
        <v>143.27420366457699</v>
      </c>
      <c r="G870" s="18" t="s">
        <v>127</v>
      </c>
    </row>
    <row r="871" spans="2:7" x14ac:dyDescent="0.25">
      <c r="B871" s="16" t="s">
        <v>129</v>
      </c>
      <c r="C871" s="17">
        <v>38023</v>
      </c>
      <c r="D871" s="18" t="s">
        <v>118</v>
      </c>
      <c r="E871" s="19">
        <v>29</v>
      </c>
      <c r="F871" s="20">
        <v>88.696716331090698</v>
      </c>
      <c r="G871" s="18" t="s">
        <v>116</v>
      </c>
    </row>
    <row r="872" spans="2:7" x14ac:dyDescent="0.25">
      <c r="B872" s="16" t="s">
        <v>131</v>
      </c>
      <c r="C872" s="17">
        <v>38848</v>
      </c>
      <c r="D872" s="18" t="s">
        <v>128</v>
      </c>
      <c r="E872" s="19">
        <v>28</v>
      </c>
      <c r="F872" s="20">
        <v>86.226420950611299</v>
      </c>
      <c r="G872" s="18" t="s">
        <v>116</v>
      </c>
    </row>
    <row r="873" spans="2:7" x14ac:dyDescent="0.25">
      <c r="B873" s="16" t="s">
        <v>114</v>
      </c>
      <c r="C873" s="17">
        <v>38980</v>
      </c>
      <c r="D873" s="18" t="s">
        <v>125</v>
      </c>
      <c r="E873" s="19">
        <v>79</v>
      </c>
      <c r="F873" s="20">
        <v>239.05774059830401</v>
      </c>
      <c r="G873" s="18" t="s">
        <v>116</v>
      </c>
    </row>
    <row r="874" spans="2:7" x14ac:dyDescent="0.25">
      <c r="B874" s="16" t="s">
        <v>120</v>
      </c>
      <c r="C874" s="17">
        <v>38298</v>
      </c>
      <c r="D874" s="18" t="s">
        <v>125</v>
      </c>
      <c r="E874" s="19">
        <v>41</v>
      </c>
      <c r="F874" s="20">
        <v>124.817864074479</v>
      </c>
      <c r="G874" s="18" t="s">
        <v>127</v>
      </c>
    </row>
    <row r="875" spans="2:7" x14ac:dyDescent="0.25">
      <c r="B875" s="16" t="s">
        <v>129</v>
      </c>
      <c r="C875" s="17">
        <v>38540</v>
      </c>
      <c r="D875" s="18" t="s">
        <v>121</v>
      </c>
      <c r="E875" s="19">
        <v>57</v>
      </c>
      <c r="F875" s="20">
        <v>172.961885214539</v>
      </c>
      <c r="G875" s="18" t="s">
        <v>119</v>
      </c>
    </row>
    <row r="876" spans="2:7" x14ac:dyDescent="0.25">
      <c r="B876" s="16" t="s">
        <v>131</v>
      </c>
      <c r="C876" s="17">
        <v>38914</v>
      </c>
      <c r="D876" s="18" t="s">
        <v>115</v>
      </c>
      <c r="E876" s="19">
        <v>45</v>
      </c>
      <c r="F876" s="20">
        <v>137.62002289021899</v>
      </c>
      <c r="G876" s="18" t="s">
        <v>122</v>
      </c>
    </row>
    <row r="877" spans="2:7" x14ac:dyDescent="0.25">
      <c r="B877" s="16" t="s">
        <v>130</v>
      </c>
      <c r="C877" s="17">
        <v>38793</v>
      </c>
      <c r="D877" s="18" t="s">
        <v>128</v>
      </c>
      <c r="E877" s="19">
        <v>91</v>
      </c>
      <c r="F877" s="20">
        <v>274.91230216083102</v>
      </c>
      <c r="G877" s="18" t="s">
        <v>122</v>
      </c>
    </row>
    <row r="878" spans="2:7" x14ac:dyDescent="0.25">
      <c r="B878" s="16" t="s">
        <v>129</v>
      </c>
      <c r="C878" s="17">
        <v>38375</v>
      </c>
      <c r="D878" s="18" t="s">
        <v>128</v>
      </c>
      <c r="E878" s="19">
        <v>49</v>
      </c>
      <c r="F878" s="20">
        <v>149.04131306617501</v>
      </c>
      <c r="G878" s="18" t="s">
        <v>122</v>
      </c>
    </row>
    <row r="879" spans="2:7" x14ac:dyDescent="0.25">
      <c r="B879" s="16" t="s">
        <v>114</v>
      </c>
      <c r="C879" s="17">
        <v>38254</v>
      </c>
      <c r="D879" s="18" t="s">
        <v>115</v>
      </c>
      <c r="E879" s="19">
        <v>68</v>
      </c>
      <c r="F879" s="20">
        <v>206.16097800045301</v>
      </c>
      <c r="G879" s="18" t="s">
        <v>122</v>
      </c>
    </row>
    <row r="880" spans="2:7" x14ac:dyDescent="0.25">
      <c r="B880" s="16" t="s">
        <v>124</v>
      </c>
      <c r="C880" s="17">
        <v>38397</v>
      </c>
      <c r="D880" s="18" t="s">
        <v>121</v>
      </c>
      <c r="E880" s="19">
        <v>38</v>
      </c>
      <c r="F880" s="20">
        <v>116.644808958616</v>
      </c>
      <c r="G880" s="18" t="s">
        <v>122</v>
      </c>
    </row>
    <row r="881" spans="2:7" x14ac:dyDescent="0.25">
      <c r="B881" s="16" t="s">
        <v>120</v>
      </c>
      <c r="C881" s="17">
        <v>38980</v>
      </c>
      <c r="D881" s="18" t="s">
        <v>118</v>
      </c>
      <c r="E881" s="19">
        <v>4</v>
      </c>
      <c r="F881" s="20">
        <v>15.205643253032701</v>
      </c>
      <c r="G881" s="18" t="s">
        <v>116</v>
      </c>
    </row>
    <row r="882" spans="2:7" x14ac:dyDescent="0.25">
      <c r="B882" s="16" t="s">
        <v>129</v>
      </c>
      <c r="C882" s="17">
        <v>38452</v>
      </c>
      <c r="D882" s="18" t="s">
        <v>128</v>
      </c>
      <c r="E882" s="19">
        <v>45</v>
      </c>
      <c r="F882" s="20">
        <v>137.05484034063701</v>
      </c>
      <c r="G882" s="18" t="s">
        <v>127</v>
      </c>
    </row>
    <row r="883" spans="2:7" x14ac:dyDescent="0.25">
      <c r="B883" s="16" t="s">
        <v>126</v>
      </c>
      <c r="C883" s="17">
        <v>38331</v>
      </c>
      <c r="D883" s="18" t="s">
        <v>128</v>
      </c>
      <c r="E883" s="19">
        <v>85</v>
      </c>
      <c r="F883" s="20">
        <v>256.65810638280999</v>
      </c>
      <c r="G883" s="18" t="s">
        <v>119</v>
      </c>
    </row>
    <row r="884" spans="2:7" x14ac:dyDescent="0.25">
      <c r="B884" s="16" t="s">
        <v>129</v>
      </c>
      <c r="C884" s="17">
        <v>38540</v>
      </c>
      <c r="D884" s="18" t="s">
        <v>121</v>
      </c>
      <c r="E884" s="19">
        <v>57</v>
      </c>
      <c r="F884" s="20">
        <v>173.05666995199601</v>
      </c>
      <c r="G884" s="18" t="s">
        <v>119</v>
      </c>
    </row>
    <row r="885" spans="2:7" x14ac:dyDescent="0.25">
      <c r="B885" s="16" t="s">
        <v>123</v>
      </c>
      <c r="C885" s="17">
        <v>38672</v>
      </c>
      <c r="D885" s="18" t="s">
        <v>128</v>
      </c>
      <c r="E885" s="19">
        <v>-3</v>
      </c>
      <c r="F885" s="20">
        <v>-6.3637861287644002</v>
      </c>
      <c r="G885" s="18" t="s">
        <v>127</v>
      </c>
    </row>
    <row r="886" spans="2:7" x14ac:dyDescent="0.25">
      <c r="B886" s="16" t="s">
        <v>131</v>
      </c>
      <c r="C886" s="17">
        <v>38936</v>
      </c>
      <c r="D886" s="18" t="s">
        <v>118</v>
      </c>
      <c r="E886" s="19">
        <v>-9</v>
      </c>
      <c r="F886" s="20">
        <v>-24.8586702307603</v>
      </c>
      <c r="G886" s="18" t="s">
        <v>119</v>
      </c>
    </row>
    <row r="887" spans="2:7" x14ac:dyDescent="0.25">
      <c r="B887" s="16" t="s">
        <v>123</v>
      </c>
      <c r="C887" s="17">
        <v>38100</v>
      </c>
      <c r="D887" s="18" t="s">
        <v>125</v>
      </c>
      <c r="E887" s="19">
        <v>86</v>
      </c>
      <c r="F887" s="20">
        <v>260.29381913398601</v>
      </c>
      <c r="G887" s="18" t="s">
        <v>119</v>
      </c>
    </row>
    <row r="888" spans="2:7" x14ac:dyDescent="0.25">
      <c r="B888" s="16" t="s">
        <v>130</v>
      </c>
      <c r="C888" s="17">
        <v>38419</v>
      </c>
      <c r="D888" s="18" t="s">
        <v>118</v>
      </c>
      <c r="E888" s="19">
        <v>11</v>
      </c>
      <c r="F888" s="20">
        <v>35.041684359746199</v>
      </c>
      <c r="G888" s="18" t="s">
        <v>127</v>
      </c>
    </row>
    <row r="889" spans="2:7" x14ac:dyDescent="0.25">
      <c r="B889" s="16" t="s">
        <v>124</v>
      </c>
      <c r="C889" s="17">
        <v>38001</v>
      </c>
      <c r="D889" s="18" t="s">
        <v>128</v>
      </c>
      <c r="E889" s="19">
        <v>87</v>
      </c>
      <c r="F889" s="20">
        <v>262.759248913607</v>
      </c>
      <c r="G889" s="18" t="s">
        <v>119</v>
      </c>
    </row>
    <row r="890" spans="2:7" x14ac:dyDescent="0.25">
      <c r="B890" s="16" t="s">
        <v>124</v>
      </c>
      <c r="C890" s="17">
        <v>38199</v>
      </c>
      <c r="D890" s="18" t="s">
        <v>125</v>
      </c>
      <c r="E890" s="19">
        <v>86</v>
      </c>
      <c r="F890" s="20">
        <v>260.00914889996398</v>
      </c>
      <c r="G890" s="18" t="s">
        <v>116</v>
      </c>
    </row>
    <row r="891" spans="2:7" x14ac:dyDescent="0.25">
      <c r="B891" s="16" t="s">
        <v>114</v>
      </c>
      <c r="C891" s="17">
        <v>38749</v>
      </c>
      <c r="D891" s="18" t="s">
        <v>115</v>
      </c>
      <c r="E891" s="19">
        <v>62</v>
      </c>
      <c r="F891" s="20">
        <v>187.81034616092501</v>
      </c>
      <c r="G891" s="18" t="s">
        <v>122</v>
      </c>
    </row>
    <row r="892" spans="2:7" x14ac:dyDescent="0.25">
      <c r="B892" s="16" t="s">
        <v>129</v>
      </c>
      <c r="C892" s="17">
        <v>38914</v>
      </c>
      <c r="D892" s="18" t="s">
        <v>128</v>
      </c>
      <c r="E892" s="19">
        <v>80</v>
      </c>
      <c r="F892" s="20">
        <v>241.85917425037701</v>
      </c>
      <c r="G892" s="18" t="s">
        <v>122</v>
      </c>
    </row>
    <row r="893" spans="2:7" x14ac:dyDescent="0.25">
      <c r="B893" s="16" t="s">
        <v>124</v>
      </c>
      <c r="C893" s="17">
        <v>38188</v>
      </c>
      <c r="D893" s="18" t="s">
        <v>121</v>
      </c>
      <c r="E893" s="19">
        <v>11</v>
      </c>
      <c r="F893" s="20">
        <v>34.782314831792199</v>
      </c>
      <c r="G893" s="18" t="s">
        <v>116</v>
      </c>
    </row>
    <row r="894" spans="2:7" x14ac:dyDescent="0.25">
      <c r="B894" s="16" t="s">
        <v>124</v>
      </c>
      <c r="C894" s="17">
        <v>38694</v>
      </c>
      <c r="D894" s="18" t="s">
        <v>121</v>
      </c>
      <c r="E894" s="19">
        <v>11</v>
      </c>
      <c r="F894" s="20">
        <v>34.680822827797101</v>
      </c>
      <c r="G894" s="18" t="s">
        <v>119</v>
      </c>
    </row>
    <row r="895" spans="2:7" x14ac:dyDescent="0.25">
      <c r="B895" s="16" t="s">
        <v>131</v>
      </c>
      <c r="C895" s="17">
        <v>38661</v>
      </c>
      <c r="D895" s="18" t="s">
        <v>125</v>
      </c>
      <c r="E895" s="19">
        <v>-4</v>
      </c>
      <c r="F895" s="20">
        <v>-9.7904020756587595</v>
      </c>
      <c r="G895" s="18" t="s">
        <v>116</v>
      </c>
    </row>
    <row r="896" spans="2:7" x14ac:dyDescent="0.25">
      <c r="B896" s="16" t="s">
        <v>126</v>
      </c>
      <c r="C896" s="17">
        <v>38331</v>
      </c>
      <c r="D896" s="18" t="s">
        <v>121</v>
      </c>
      <c r="E896" s="19">
        <v>42</v>
      </c>
      <c r="F896" s="20">
        <v>128.02610607664599</v>
      </c>
      <c r="G896" s="18" t="s">
        <v>122</v>
      </c>
    </row>
    <row r="897" spans="2:7" x14ac:dyDescent="0.25">
      <c r="B897" s="16" t="s">
        <v>126</v>
      </c>
      <c r="C897" s="17">
        <v>38166</v>
      </c>
      <c r="D897" s="18" t="s">
        <v>115</v>
      </c>
      <c r="E897" s="19">
        <v>51</v>
      </c>
      <c r="F897" s="20">
        <v>154.71800722699501</v>
      </c>
      <c r="G897" s="18" t="s">
        <v>116</v>
      </c>
    </row>
    <row r="898" spans="2:7" x14ac:dyDescent="0.25">
      <c r="B898" s="16" t="s">
        <v>124</v>
      </c>
      <c r="C898" s="17">
        <v>38188</v>
      </c>
      <c r="D898" s="18" t="s">
        <v>118</v>
      </c>
      <c r="E898" s="19">
        <v>91</v>
      </c>
      <c r="F898" s="20">
        <v>274.772164051527</v>
      </c>
      <c r="G898" s="18" t="s">
        <v>116</v>
      </c>
    </row>
    <row r="899" spans="2:7" x14ac:dyDescent="0.25">
      <c r="B899" s="16" t="s">
        <v>129</v>
      </c>
      <c r="C899" s="17">
        <v>38947</v>
      </c>
      <c r="D899" s="18" t="s">
        <v>115</v>
      </c>
      <c r="E899" s="19">
        <v>24</v>
      </c>
      <c r="F899" s="20">
        <v>73.406307306618501</v>
      </c>
      <c r="G899" s="18" t="s">
        <v>122</v>
      </c>
    </row>
    <row r="900" spans="2:7" x14ac:dyDescent="0.25">
      <c r="B900" s="16" t="s">
        <v>129</v>
      </c>
      <c r="C900" s="17">
        <v>38012</v>
      </c>
      <c r="D900" s="18" t="s">
        <v>125</v>
      </c>
      <c r="E900" s="19">
        <v>19</v>
      </c>
      <c r="F900" s="20">
        <v>59.122730804832202</v>
      </c>
      <c r="G900" s="18" t="s">
        <v>119</v>
      </c>
    </row>
    <row r="901" spans="2:7" x14ac:dyDescent="0.25">
      <c r="B901" s="16" t="s">
        <v>124</v>
      </c>
      <c r="C901" s="17">
        <v>38067</v>
      </c>
      <c r="D901" s="18" t="s">
        <v>115</v>
      </c>
      <c r="E901" s="19">
        <v>80</v>
      </c>
      <c r="F901" s="20">
        <v>241.74723336571199</v>
      </c>
      <c r="G901" s="18" t="s">
        <v>119</v>
      </c>
    </row>
    <row r="902" spans="2:7" x14ac:dyDescent="0.25">
      <c r="B902" s="16" t="s">
        <v>114</v>
      </c>
      <c r="C902" s="17">
        <v>39057</v>
      </c>
      <c r="D902" s="18" t="s">
        <v>118</v>
      </c>
      <c r="E902" s="19">
        <v>0</v>
      </c>
      <c r="F902" s="20">
        <v>1.6796900586638701</v>
      </c>
      <c r="G902" s="18" t="s">
        <v>127</v>
      </c>
    </row>
    <row r="903" spans="2:7" x14ac:dyDescent="0.25">
      <c r="B903" s="16" t="s">
        <v>130</v>
      </c>
      <c r="C903" s="17">
        <v>38991</v>
      </c>
      <c r="D903" s="18" t="s">
        <v>118</v>
      </c>
      <c r="E903" s="19">
        <v>69</v>
      </c>
      <c r="F903" s="20">
        <v>209.1420391698</v>
      </c>
      <c r="G903" s="18" t="s">
        <v>127</v>
      </c>
    </row>
    <row r="904" spans="2:7" x14ac:dyDescent="0.25">
      <c r="B904" s="16" t="s">
        <v>129</v>
      </c>
      <c r="C904" s="17">
        <v>38914</v>
      </c>
      <c r="D904" s="18" t="s">
        <v>128</v>
      </c>
      <c r="E904" s="19">
        <v>84</v>
      </c>
      <c r="F904" s="20">
        <v>253.784213130598</v>
      </c>
      <c r="G904" s="18" t="s">
        <v>119</v>
      </c>
    </row>
    <row r="905" spans="2:7" x14ac:dyDescent="0.25">
      <c r="B905" s="16" t="s">
        <v>117</v>
      </c>
      <c r="C905" s="17">
        <v>38584</v>
      </c>
      <c r="D905" s="18" t="s">
        <v>121</v>
      </c>
      <c r="E905" s="19">
        <v>31</v>
      </c>
      <c r="F905" s="20">
        <v>94.7521434637423</v>
      </c>
      <c r="G905" s="18" t="s">
        <v>122</v>
      </c>
    </row>
    <row r="906" spans="2:7" x14ac:dyDescent="0.25">
      <c r="B906" s="16" t="s">
        <v>123</v>
      </c>
      <c r="C906" s="17">
        <v>38595</v>
      </c>
      <c r="D906" s="18" t="s">
        <v>125</v>
      </c>
      <c r="E906" s="19">
        <v>11</v>
      </c>
      <c r="F906" s="20">
        <v>35.274537093655297</v>
      </c>
      <c r="G906" s="18" t="s">
        <v>116</v>
      </c>
    </row>
    <row r="907" spans="2:7" x14ac:dyDescent="0.25">
      <c r="B907" s="16" t="s">
        <v>120</v>
      </c>
      <c r="C907" s="17">
        <v>38441</v>
      </c>
      <c r="D907" s="18" t="s">
        <v>115</v>
      </c>
      <c r="E907" s="19">
        <v>79</v>
      </c>
      <c r="F907" s="20">
        <v>239.34455630939499</v>
      </c>
      <c r="G907" s="18" t="s">
        <v>119</v>
      </c>
    </row>
    <row r="908" spans="2:7" x14ac:dyDescent="0.25">
      <c r="B908" s="16" t="s">
        <v>130</v>
      </c>
      <c r="C908" s="17">
        <v>38892</v>
      </c>
      <c r="D908" s="18" t="s">
        <v>125</v>
      </c>
      <c r="E908" s="19">
        <v>22</v>
      </c>
      <c r="F908" s="20">
        <v>68.5490312422004</v>
      </c>
      <c r="G908" s="18" t="s">
        <v>119</v>
      </c>
    </row>
    <row r="909" spans="2:7" x14ac:dyDescent="0.25">
      <c r="B909" s="16" t="s">
        <v>114</v>
      </c>
      <c r="C909" s="17">
        <v>38386</v>
      </c>
      <c r="D909" s="18" t="s">
        <v>118</v>
      </c>
      <c r="E909" s="19">
        <v>76</v>
      </c>
      <c r="F909" s="20">
        <v>231.12986240504199</v>
      </c>
      <c r="G909" s="18" t="s">
        <v>127</v>
      </c>
    </row>
    <row r="910" spans="2:7" x14ac:dyDescent="0.25">
      <c r="B910" s="16" t="s">
        <v>120</v>
      </c>
      <c r="C910" s="17">
        <v>38265</v>
      </c>
      <c r="D910" s="18" t="s">
        <v>125</v>
      </c>
      <c r="E910" s="19">
        <v>0</v>
      </c>
      <c r="F910" s="20">
        <v>2.7444174420335501</v>
      </c>
      <c r="G910" s="18" t="s">
        <v>119</v>
      </c>
    </row>
    <row r="911" spans="2:7" x14ac:dyDescent="0.25">
      <c r="B911" s="16" t="s">
        <v>129</v>
      </c>
      <c r="C911" s="17">
        <v>38430</v>
      </c>
      <c r="D911" s="18" t="s">
        <v>115</v>
      </c>
      <c r="E911" s="19">
        <v>94</v>
      </c>
      <c r="F911" s="20">
        <v>283.56226306242002</v>
      </c>
      <c r="G911" s="18" t="s">
        <v>122</v>
      </c>
    </row>
    <row r="912" spans="2:7" x14ac:dyDescent="0.25">
      <c r="B912" s="16" t="s">
        <v>123</v>
      </c>
      <c r="C912" s="17">
        <v>38298</v>
      </c>
      <c r="D912" s="18" t="s">
        <v>118</v>
      </c>
      <c r="E912" s="19">
        <v>14</v>
      </c>
      <c r="F912" s="20">
        <v>44.2457022640235</v>
      </c>
      <c r="G912" s="18" t="s">
        <v>116</v>
      </c>
    </row>
    <row r="913" spans="2:7" x14ac:dyDescent="0.25">
      <c r="B913" s="16" t="s">
        <v>129</v>
      </c>
      <c r="C913" s="17">
        <v>38903</v>
      </c>
      <c r="D913" s="18" t="s">
        <v>128</v>
      </c>
      <c r="E913" s="19">
        <v>57</v>
      </c>
      <c r="F913" s="20">
        <v>172.69724242963699</v>
      </c>
      <c r="G913" s="18" t="s">
        <v>122</v>
      </c>
    </row>
    <row r="914" spans="2:7" x14ac:dyDescent="0.25">
      <c r="B914" s="16" t="s">
        <v>130</v>
      </c>
      <c r="C914" s="17">
        <v>38463</v>
      </c>
      <c r="D914" s="18" t="s">
        <v>115</v>
      </c>
      <c r="E914" s="19">
        <v>3</v>
      </c>
      <c r="F914" s="20">
        <v>11.0828495528879</v>
      </c>
      <c r="G914" s="18" t="s">
        <v>127</v>
      </c>
    </row>
    <row r="915" spans="2:7" x14ac:dyDescent="0.25">
      <c r="B915" s="16" t="s">
        <v>131</v>
      </c>
      <c r="C915" s="17">
        <v>38903</v>
      </c>
      <c r="D915" s="18" t="s">
        <v>115</v>
      </c>
      <c r="E915" s="19">
        <v>50</v>
      </c>
      <c r="F915" s="20">
        <v>151.95954978745399</v>
      </c>
      <c r="G915" s="18" t="s">
        <v>122</v>
      </c>
    </row>
    <row r="916" spans="2:7" x14ac:dyDescent="0.25">
      <c r="B916" s="16" t="s">
        <v>120</v>
      </c>
      <c r="C916" s="17">
        <v>38881</v>
      </c>
      <c r="D916" s="18" t="s">
        <v>125</v>
      </c>
      <c r="E916" s="19">
        <v>25</v>
      </c>
      <c r="F916" s="20">
        <v>76.624560231864294</v>
      </c>
      <c r="G916" s="18" t="s">
        <v>127</v>
      </c>
    </row>
    <row r="917" spans="2:7" x14ac:dyDescent="0.25">
      <c r="B917" s="16" t="s">
        <v>126</v>
      </c>
      <c r="C917" s="17">
        <v>38595</v>
      </c>
      <c r="D917" s="18" t="s">
        <v>118</v>
      </c>
      <c r="E917" s="19">
        <v>46</v>
      </c>
      <c r="F917" s="20">
        <v>140.27369124882799</v>
      </c>
      <c r="G917" s="18" t="s">
        <v>116</v>
      </c>
    </row>
    <row r="918" spans="2:7" x14ac:dyDescent="0.25">
      <c r="B918" s="16" t="s">
        <v>123</v>
      </c>
      <c r="C918" s="17">
        <v>38914</v>
      </c>
      <c r="D918" s="18" t="s">
        <v>115</v>
      </c>
      <c r="E918" s="19">
        <v>19</v>
      </c>
      <c r="F918" s="20">
        <v>58.735580557472701</v>
      </c>
      <c r="G918" s="18" t="s">
        <v>127</v>
      </c>
    </row>
    <row r="919" spans="2:7" x14ac:dyDescent="0.25">
      <c r="B919" s="16" t="s">
        <v>129</v>
      </c>
      <c r="C919" s="17">
        <v>38859</v>
      </c>
      <c r="D919" s="18" t="s">
        <v>125</v>
      </c>
      <c r="E919" s="19">
        <v>6</v>
      </c>
      <c r="F919" s="20">
        <v>20.0996290969751</v>
      </c>
      <c r="G919" s="18" t="s">
        <v>122</v>
      </c>
    </row>
    <row r="920" spans="2:7" x14ac:dyDescent="0.25">
      <c r="B920" s="16" t="s">
        <v>130</v>
      </c>
      <c r="C920" s="17">
        <v>38903</v>
      </c>
      <c r="D920" s="18" t="s">
        <v>121</v>
      </c>
      <c r="E920" s="19">
        <v>8</v>
      </c>
      <c r="F920" s="20">
        <v>26.084862644671201</v>
      </c>
      <c r="G920" s="18" t="s">
        <v>119</v>
      </c>
    </row>
    <row r="921" spans="2:7" x14ac:dyDescent="0.25">
      <c r="B921" s="16" t="s">
        <v>129</v>
      </c>
      <c r="C921" s="17">
        <v>38727</v>
      </c>
      <c r="D921" s="18" t="s">
        <v>128</v>
      </c>
      <c r="E921" s="19">
        <v>-2</v>
      </c>
      <c r="F921" s="20">
        <v>-3.7309676865630399</v>
      </c>
      <c r="G921" s="18" t="s">
        <v>119</v>
      </c>
    </row>
    <row r="922" spans="2:7" x14ac:dyDescent="0.25">
      <c r="B922" s="16" t="s">
        <v>123</v>
      </c>
      <c r="C922" s="17">
        <v>38452</v>
      </c>
      <c r="D922" s="18" t="s">
        <v>115</v>
      </c>
      <c r="E922" s="19">
        <v>80</v>
      </c>
      <c r="F922" s="20">
        <v>240.69010526776299</v>
      </c>
      <c r="G922" s="18" t="s">
        <v>127</v>
      </c>
    </row>
    <row r="923" spans="2:7" x14ac:dyDescent="0.25">
      <c r="B923" s="16" t="s">
        <v>130</v>
      </c>
      <c r="C923" s="17">
        <v>38474</v>
      </c>
      <c r="D923" s="18" t="s">
        <v>118</v>
      </c>
      <c r="E923" s="19">
        <v>19</v>
      </c>
      <c r="F923" s="20">
        <v>58.904121420487996</v>
      </c>
      <c r="G923" s="18" t="s">
        <v>116</v>
      </c>
    </row>
    <row r="924" spans="2:7" x14ac:dyDescent="0.25">
      <c r="B924" s="16" t="s">
        <v>114</v>
      </c>
      <c r="C924" s="17">
        <v>38452</v>
      </c>
      <c r="D924" s="18" t="s">
        <v>121</v>
      </c>
      <c r="E924" s="19">
        <v>27</v>
      </c>
      <c r="F924" s="20">
        <v>82.994094545634496</v>
      </c>
      <c r="G924" s="18" t="s">
        <v>116</v>
      </c>
    </row>
    <row r="925" spans="2:7" x14ac:dyDescent="0.25">
      <c r="B925" s="16" t="s">
        <v>120</v>
      </c>
      <c r="C925" s="17">
        <v>38023</v>
      </c>
      <c r="D925" s="18" t="s">
        <v>128</v>
      </c>
      <c r="E925" s="19">
        <v>79</v>
      </c>
      <c r="F925" s="20">
        <v>239.44869651132601</v>
      </c>
      <c r="G925" s="18" t="s">
        <v>122</v>
      </c>
    </row>
    <row r="926" spans="2:7" x14ac:dyDescent="0.25">
      <c r="B926" s="16" t="s">
        <v>130</v>
      </c>
      <c r="C926" s="17">
        <v>38727</v>
      </c>
      <c r="D926" s="18" t="s">
        <v>118</v>
      </c>
      <c r="E926" s="19">
        <v>57</v>
      </c>
      <c r="F926" s="20">
        <v>173.329704668217</v>
      </c>
      <c r="G926" s="18" t="s">
        <v>116</v>
      </c>
    </row>
    <row r="927" spans="2:7" x14ac:dyDescent="0.25">
      <c r="B927" s="16" t="s">
        <v>131</v>
      </c>
      <c r="C927" s="17">
        <v>38705</v>
      </c>
      <c r="D927" s="18" t="s">
        <v>115</v>
      </c>
      <c r="E927" s="19">
        <v>47</v>
      </c>
      <c r="F927" s="20">
        <v>143.60165141540301</v>
      </c>
      <c r="G927" s="18" t="s">
        <v>127</v>
      </c>
    </row>
    <row r="928" spans="2:7" x14ac:dyDescent="0.25">
      <c r="B928" s="16" t="s">
        <v>131</v>
      </c>
      <c r="C928" s="17">
        <v>38298</v>
      </c>
      <c r="D928" s="18" t="s">
        <v>115</v>
      </c>
      <c r="E928" s="19">
        <v>9</v>
      </c>
      <c r="F928" s="20">
        <v>28.827091013526001</v>
      </c>
      <c r="G928" s="18" t="s">
        <v>116</v>
      </c>
    </row>
    <row r="929" spans="2:7" x14ac:dyDescent="0.25">
      <c r="B929" s="16" t="s">
        <v>130</v>
      </c>
      <c r="C929" s="17">
        <v>38683</v>
      </c>
      <c r="D929" s="18" t="s">
        <v>115</v>
      </c>
      <c r="E929" s="19">
        <v>65</v>
      </c>
      <c r="F929" s="20">
        <v>196.85925384861</v>
      </c>
      <c r="G929" s="18" t="s">
        <v>119</v>
      </c>
    </row>
    <row r="930" spans="2:7" x14ac:dyDescent="0.25">
      <c r="B930" s="16" t="s">
        <v>123</v>
      </c>
      <c r="C930" s="17">
        <v>38056</v>
      </c>
      <c r="D930" s="18" t="s">
        <v>118</v>
      </c>
      <c r="E930" s="19">
        <v>58</v>
      </c>
      <c r="F930" s="20">
        <v>175.22266670553401</v>
      </c>
      <c r="G930" s="18" t="s">
        <v>122</v>
      </c>
    </row>
    <row r="931" spans="2:7" x14ac:dyDescent="0.25">
      <c r="B931" s="16" t="s">
        <v>131</v>
      </c>
      <c r="C931" s="17">
        <v>38243</v>
      </c>
      <c r="D931" s="18" t="s">
        <v>128</v>
      </c>
      <c r="E931" s="19">
        <v>48</v>
      </c>
      <c r="F931" s="20">
        <v>145.93793012680499</v>
      </c>
      <c r="G931" s="18" t="s">
        <v>116</v>
      </c>
    </row>
    <row r="932" spans="2:7" x14ac:dyDescent="0.25">
      <c r="B932" s="16" t="s">
        <v>123</v>
      </c>
      <c r="C932" s="17">
        <v>38639</v>
      </c>
      <c r="D932" s="18" t="s">
        <v>118</v>
      </c>
      <c r="E932" s="19">
        <v>75</v>
      </c>
      <c r="F932" s="20">
        <v>226.61201635446801</v>
      </c>
      <c r="G932" s="18" t="s">
        <v>127</v>
      </c>
    </row>
    <row r="933" spans="2:7" x14ac:dyDescent="0.25">
      <c r="B933" s="16" t="s">
        <v>131</v>
      </c>
      <c r="C933" s="17">
        <v>38738</v>
      </c>
      <c r="D933" s="18" t="s">
        <v>118</v>
      </c>
      <c r="E933" s="19">
        <v>59</v>
      </c>
      <c r="F933" s="20">
        <v>179.37483712712199</v>
      </c>
      <c r="G933" s="18" t="s">
        <v>122</v>
      </c>
    </row>
    <row r="934" spans="2:7" x14ac:dyDescent="0.25">
      <c r="B934" s="16" t="s">
        <v>130</v>
      </c>
      <c r="C934" s="17">
        <v>38375</v>
      </c>
      <c r="D934" s="18" t="s">
        <v>128</v>
      </c>
      <c r="E934" s="19">
        <v>34</v>
      </c>
      <c r="F934" s="20">
        <v>104.445032643001</v>
      </c>
      <c r="G934" s="18" t="s">
        <v>119</v>
      </c>
    </row>
    <row r="935" spans="2:7" x14ac:dyDescent="0.25">
      <c r="B935" s="16" t="s">
        <v>123</v>
      </c>
      <c r="C935" s="17">
        <v>38078</v>
      </c>
      <c r="D935" s="18" t="s">
        <v>121</v>
      </c>
      <c r="E935" s="19">
        <v>57</v>
      </c>
      <c r="F935" s="20">
        <v>173.06756590039001</v>
      </c>
      <c r="G935" s="18" t="s">
        <v>127</v>
      </c>
    </row>
    <row r="936" spans="2:7" x14ac:dyDescent="0.25">
      <c r="B936" s="16" t="s">
        <v>129</v>
      </c>
      <c r="C936" s="17">
        <v>38804</v>
      </c>
      <c r="D936" s="18" t="s">
        <v>115</v>
      </c>
      <c r="E936" s="19">
        <v>62</v>
      </c>
      <c r="F936" s="20">
        <v>187.88584432496501</v>
      </c>
      <c r="G936" s="18" t="s">
        <v>116</v>
      </c>
    </row>
    <row r="937" spans="2:7" x14ac:dyDescent="0.25">
      <c r="B937" s="16" t="s">
        <v>126</v>
      </c>
      <c r="C937" s="17">
        <v>38903</v>
      </c>
      <c r="D937" s="18" t="s">
        <v>121</v>
      </c>
      <c r="E937" s="19">
        <v>17</v>
      </c>
      <c r="F937" s="20">
        <v>53.048677008733399</v>
      </c>
      <c r="G937" s="18" t="s">
        <v>116</v>
      </c>
    </row>
    <row r="938" spans="2:7" x14ac:dyDescent="0.25">
      <c r="B938" s="16" t="s">
        <v>120</v>
      </c>
      <c r="C938" s="17">
        <v>38562</v>
      </c>
      <c r="D938" s="18" t="s">
        <v>118</v>
      </c>
      <c r="E938" s="19">
        <v>83</v>
      </c>
      <c r="F938" s="20">
        <v>250.82439492521399</v>
      </c>
      <c r="G938" s="18" t="s">
        <v>122</v>
      </c>
    </row>
    <row r="939" spans="2:7" x14ac:dyDescent="0.25">
      <c r="B939" s="16" t="s">
        <v>120</v>
      </c>
      <c r="C939" s="17">
        <v>38188</v>
      </c>
      <c r="D939" s="18" t="s">
        <v>115</v>
      </c>
      <c r="E939" s="19">
        <v>56</v>
      </c>
      <c r="F939" s="20">
        <v>169.84037281505201</v>
      </c>
      <c r="G939" s="18" t="s">
        <v>127</v>
      </c>
    </row>
    <row r="940" spans="2:7" x14ac:dyDescent="0.25">
      <c r="B940" s="16" t="s">
        <v>117</v>
      </c>
      <c r="C940" s="17">
        <v>38045</v>
      </c>
      <c r="D940" s="18" t="s">
        <v>115</v>
      </c>
      <c r="E940" s="19">
        <v>14</v>
      </c>
      <c r="F940" s="20">
        <v>44.194328055358902</v>
      </c>
      <c r="G940" s="18" t="s">
        <v>122</v>
      </c>
    </row>
    <row r="941" spans="2:7" x14ac:dyDescent="0.25">
      <c r="B941" s="16" t="s">
        <v>124</v>
      </c>
      <c r="C941" s="17">
        <v>38353</v>
      </c>
      <c r="D941" s="18" t="s">
        <v>121</v>
      </c>
      <c r="E941" s="19">
        <v>-9</v>
      </c>
      <c r="F941" s="20">
        <v>-24.562782237120601</v>
      </c>
      <c r="G941" s="18" t="s">
        <v>122</v>
      </c>
    </row>
    <row r="942" spans="2:7" x14ac:dyDescent="0.25">
      <c r="B942" s="16" t="s">
        <v>114</v>
      </c>
      <c r="C942" s="17">
        <v>38551</v>
      </c>
      <c r="D942" s="18" t="s">
        <v>118</v>
      </c>
      <c r="E942" s="19">
        <v>44</v>
      </c>
      <c r="F942" s="20">
        <v>134.503490167054</v>
      </c>
      <c r="G942" s="18" t="s">
        <v>116</v>
      </c>
    </row>
    <row r="943" spans="2:7" x14ac:dyDescent="0.25">
      <c r="B943" s="16" t="s">
        <v>123</v>
      </c>
      <c r="C943" s="17">
        <v>38023</v>
      </c>
      <c r="D943" s="18" t="s">
        <v>125</v>
      </c>
      <c r="E943" s="19">
        <v>32</v>
      </c>
      <c r="F943" s="20">
        <v>97.6497815079464</v>
      </c>
      <c r="G943" s="18" t="s">
        <v>127</v>
      </c>
    </row>
    <row r="944" spans="2:7" x14ac:dyDescent="0.25">
      <c r="B944" s="16" t="s">
        <v>130</v>
      </c>
      <c r="C944" s="17">
        <v>38364</v>
      </c>
      <c r="D944" s="18" t="s">
        <v>125</v>
      </c>
      <c r="E944" s="19">
        <v>85</v>
      </c>
      <c r="F944" s="20">
        <v>256.97037064610902</v>
      </c>
      <c r="G944" s="18" t="s">
        <v>127</v>
      </c>
    </row>
    <row r="945" spans="2:7" x14ac:dyDescent="0.25">
      <c r="B945" s="16" t="s">
        <v>114</v>
      </c>
      <c r="C945" s="17">
        <v>38254</v>
      </c>
      <c r="D945" s="18" t="s">
        <v>115</v>
      </c>
      <c r="E945" s="19">
        <v>-2</v>
      </c>
      <c r="F945" s="20">
        <v>-3.7233562380367298</v>
      </c>
      <c r="G945" s="18" t="s">
        <v>122</v>
      </c>
    </row>
    <row r="946" spans="2:7" x14ac:dyDescent="0.25">
      <c r="B946" s="16" t="s">
        <v>129</v>
      </c>
      <c r="C946" s="17">
        <v>38386</v>
      </c>
      <c r="D946" s="18" t="s">
        <v>121</v>
      </c>
      <c r="E946" s="19">
        <v>31</v>
      </c>
      <c r="F946" s="20">
        <v>94.439645321373305</v>
      </c>
      <c r="G946" s="18" t="s">
        <v>116</v>
      </c>
    </row>
    <row r="947" spans="2:7" x14ac:dyDescent="0.25">
      <c r="B947" s="16" t="s">
        <v>131</v>
      </c>
      <c r="C947" s="17">
        <v>38221</v>
      </c>
      <c r="D947" s="18" t="s">
        <v>125</v>
      </c>
      <c r="E947" s="19">
        <v>-7</v>
      </c>
      <c r="F947" s="20">
        <v>-19.8220623558258</v>
      </c>
      <c r="G947" s="18" t="s">
        <v>116</v>
      </c>
    </row>
    <row r="948" spans="2:7" x14ac:dyDescent="0.25">
      <c r="B948" s="16" t="s">
        <v>124</v>
      </c>
      <c r="C948" s="17">
        <v>38012</v>
      </c>
      <c r="D948" s="18" t="s">
        <v>121</v>
      </c>
      <c r="E948" s="19">
        <v>-1</v>
      </c>
      <c r="F948" s="20">
        <v>-0.28735784707427803</v>
      </c>
      <c r="G948" s="18" t="s">
        <v>119</v>
      </c>
    </row>
    <row r="949" spans="2:7" x14ac:dyDescent="0.25">
      <c r="B949" s="16" t="s">
        <v>120</v>
      </c>
      <c r="C949" s="17">
        <v>39046</v>
      </c>
      <c r="D949" s="18" t="s">
        <v>115</v>
      </c>
      <c r="E949" s="19">
        <v>6</v>
      </c>
      <c r="F949" s="20">
        <v>20.397135812092799</v>
      </c>
      <c r="G949" s="18" t="s">
        <v>127</v>
      </c>
    </row>
    <row r="950" spans="2:7" x14ac:dyDescent="0.25">
      <c r="B950" s="16" t="s">
        <v>126</v>
      </c>
      <c r="C950" s="17">
        <v>38144</v>
      </c>
      <c r="D950" s="18" t="s">
        <v>118</v>
      </c>
      <c r="E950" s="19">
        <v>13</v>
      </c>
      <c r="F950" s="20">
        <v>41.830169969209898</v>
      </c>
      <c r="G950" s="18" t="s">
        <v>122</v>
      </c>
    </row>
    <row r="951" spans="2:7" x14ac:dyDescent="0.25">
      <c r="B951" s="16" t="s">
        <v>120</v>
      </c>
      <c r="C951" s="17">
        <v>38287</v>
      </c>
      <c r="D951" s="18" t="s">
        <v>115</v>
      </c>
      <c r="E951" s="19">
        <v>70</v>
      </c>
      <c r="F951" s="20">
        <v>212.455107896708</v>
      </c>
      <c r="G951" s="18" t="s">
        <v>116</v>
      </c>
    </row>
    <row r="952" spans="2:7" x14ac:dyDescent="0.25">
      <c r="B952" s="16" t="s">
        <v>124</v>
      </c>
      <c r="C952" s="17">
        <v>38155</v>
      </c>
      <c r="D952" s="18" t="s">
        <v>118</v>
      </c>
      <c r="E952" s="19">
        <v>15</v>
      </c>
      <c r="F952" s="20">
        <v>47.749438891041301</v>
      </c>
      <c r="G952" s="18" t="s">
        <v>122</v>
      </c>
    </row>
    <row r="953" spans="2:7" x14ac:dyDescent="0.25">
      <c r="B953" s="16" t="s">
        <v>126</v>
      </c>
      <c r="C953" s="17">
        <v>38826</v>
      </c>
      <c r="D953" s="18" t="s">
        <v>128</v>
      </c>
      <c r="E953" s="19">
        <v>18</v>
      </c>
      <c r="F953" s="20">
        <v>56.257832632332303</v>
      </c>
      <c r="G953" s="18" t="s">
        <v>116</v>
      </c>
    </row>
    <row r="954" spans="2:7" x14ac:dyDescent="0.25">
      <c r="B954" s="16" t="s">
        <v>126</v>
      </c>
      <c r="C954" s="17">
        <v>38771</v>
      </c>
      <c r="D954" s="18" t="s">
        <v>125</v>
      </c>
      <c r="E954" s="19">
        <v>30</v>
      </c>
      <c r="F954" s="20">
        <v>92.196479665554904</v>
      </c>
      <c r="G954" s="18" t="s">
        <v>116</v>
      </c>
    </row>
    <row r="955" spans="2:7" x14ac:dyDescent="0.25">
      <c r="B955" s="16" t="s">
        <v>123</v>
      </c>
      <c r="C955" s="17">
        <v>39024</v>
      </c>
      <c r="D955" s="18" t="s">
        <v>128</v>
      </c>
      <c r="E955" s="19">
        <v>17</v>
      </c>
      <c r="F955" s="20">
        <v>53.067953295003697</v>
      </c>
      <c r="G955" s="18" t="s">
        <v>127</v>
      </c>
    </row>
    <row r="956" spans="2:7" x14ac:dyDescent="0.25">
      <c r="B956" s="16" t="s">
        <v>123</v>
      </c>
      <c r="C956" s="17">
        <v>38364</v>
      </c>
      <c r="D956" s="18" t="s">
        <v>125</v>
      </c>
      <c r="E956" s="19">
        <v>-1</v>
      </c>
      <c r="F956" s="20">
        <v>-1.4540693559294799</v>
      </c>
      <c r="G956" s="18" t="s">
        <v>119</v>
      </c>
    </row>
    <row r="957" spans="2:7" x14ac:dyDescent="0.25">
      <c r="B957" s="16" t="s">
        <v>130</v>
      </c>
      <c r="C957" s="17">
        <v>38430</v>
      </c>
      <c r="D957" s="18" t="s">
        <v>118</v>
      </c>
      <c r="E957" s="19">
        <v>50</v>
      </c>
      <c r="F957" s="20">
        <v>152.31719787311499</v>
      </c>
      <c r="G957" s="18" t="s">
        <v>116</v>
      </c>
    </row>
    <row r="958" spans="2:7" x14ac:dyDescent="0.25">
      <c r="B958" s="16" t="s">
        <v>120</v>
      </c>
      <c r="C958" s="17">
        <v>38716</v>
      </c>
      <c r="D958" s="18" t="s">
        <v>115</v>
      </c>
      <c r="E958" s="19">
        <v>83</v>
      </c>
      <c r="F958" s="20">
        <v>251.09489673088601</v>
      </c>
      <c r="G958" s="18" t="s">
        <v>127</v>
      </c>
    </row>
    <row r="959" spans="2:7" x14ac:dyDescent="0.25">
      <c r="B959" s="16" t="s">
        <v>129</v>
      </c>
      <c r="C959" s="17">
        <v>38111</v>
      </c>
      <c r="D959" s="18" t="s">
        <v>128</v>
      </c>
      <c r="E959" s="19">
        <v>54</v>
      </c>
      <c r="F959" s="20">
        <v>164.081703406364</v>
      </c>
      <c r="G959" s="18" t="s">
        <v>119</v>
      </c>
    </row>
    <row r="960" spans="2:7" x14ac:dyDescent="0.25">
      <c r="B960" s="16" t="s">
        <v>120</v>
      </c>
      <c r="C960" s="17">
        <v>38463</v>
      </c>
      <c r="D960" s="18" t="s">
        <v>115</v>
      </c>
      <c r="E960" s="19">
        <v>16</v>
      </c>
      <c r="F960" s="20">
        <v>49.968087631431601</v>
      </c>
      <c r="G960" s="18" t="s">
        <v>116</v>
      </c>
    </row>
    <row r="961" spans="2:7" x14ac:dyDescent="0.25">
      <c r="B961" s="16" t="s">
        <v>129</v>
      </c>
      <c r="C961" s="17">
        <v>38980</v>
      </c>
      <c r="D961" s="18" t="s">
        <v>115</v>
      </c>
      <c r="E961" s="19">
        <v>53</v>
      </c>
      <c r="F961" s="20">
        <v>160.95914621811301</v>
      </c>
      <c r="G961" s="18" t="s">
        <v>127</v>
      </c>
    </row>
    <row r="962" spans="2:7" x14ac:dyDescent="0.25">
      <c r="B962" s="16" t="s">
        <v>124</v>
      </c>
      <c r="C962" s="17">
        <v>38529</v>
      </c>
      <c r="D962" s="18" t="s">
        <v>118</v>
      </c>
      <c r="E962" s="19">
        <v>95</v>
      </c>
      <c r="F962" s="20">
        <v>286.66171116702498</v>
      </c>
      <c r="G962" s="18" t="s">
        <v>116</v>
      </c>
    </row>
    <row r="963" spans="2:7" x14ac:dyDescent="0.25">
      <c r="B963" s="16" t="s">
        <v>120</v>
      </c>
      <c r="C963" s="17">
        <v>37990</v>
      </c>
      <c r="D963" s="18" t="s">
        <v>128</v>
      </c>
      <c r="E963" s="19">
        <v>74</v>
      </c>
      <c r="F963" s="20">
        <v>224.134488341804</v>
      </c>
      <c r="G963" s="18" t="s">
        <v>116</v>
      </c>
    </row>
    <row r="964" spans="2:7" x14ac:dyDescent="0.25">
      <c r="B964" s="16" t="s">
        <v>124</v>
      </c>
      <c r="C964" s="17">
        <v>38584</v>
      </c>
      <c r="D964" s="18" t="s">
        <v>128</v>
      </c>
      <c r="E964" s="19">
        <v>11</v>
      </c>
      <c r="F964" s="20">
        <v>35.126507167926199</v>
      </c>
      <c r="G964" s="18" t="s">
        <v>119</v>
      </c>
    </row>
    <row r="965" spans="2:7" x14ac:dyDescent="0.25">
      <c r="B965" s="16" t="s">
        <v>117</v>
      </c>
      <c r="C965" s="17">
        <v>38980</v>
      </c>
      <c r="D965" s="18" t="s">
        <v>118</v>
      </c>
      <c r="E965" s="19">
        <v>63</v>
      </c>
      <c r="F965" s="20">
        <v>191.00092010309399</v>
      </c>
      <c r="G965" s="18" t="s">
        <v>122</v>
      </c>
    </row>
    <row r="966" spans="2:7" x14ac:dyDescent="0.25">
      <c r="B966" s="16" t="s">
        <v>114</v>
      </c>
      <c r="C966" s="17">
        <v>38595</v>
      </c>
      <c r="D966" s="18" t="s">
        <v>125</v>
      </c>
      <c r="E966" s="19">
        <v>53</v>
      </c>
      <c r="F966" s="20">
        <v>161.23768017364901</v>
      </c>
      <c r="G966" s="18" t="s">
        <v>127</v>
      </c>
    </row>
    <row r="967" spans="2:7" x14ac:dyDescent="0.25">
      <c r="B967" s="16" t="s">
        <v>123</v>
      </c>
      <c r="C967" s="17">
        <v>38925</v>
      </c>
      <c r="D967" s="18" t="s">
        <v>115</v>
      </c>
      <c r="E967" s="19">
        <v>1</v>
      </c>
      <c r="F967" s="20">
        <v>5.2816840348822396</v>
      </c>
      <c r="G967" s="18" t="s">
        <v>116</v>
      </c>
    </row>
    <row r="968" spans="2:7" x14ac:dyDescent="0.25">
      <c r="B968" s="16" t="s">
        <v>126</v>
      </c>
      <c r="C968" s="17">
        <v>38309</v>
      </c>
      <c r="D968" s="18" t="s">
        <v>118</v>
      </c>
      <c r="E968" s="19">
        <v>24</v>
      </c>
      <c r="F968" s="20">
        <v>74.307295410019293</v>
      </c>
      <c r="G968" s="18" t="s">
        <v>119</v>
      </c>
    </row>
    <row r="969" spans="2:7" x14ac:dyDescent="0.25">
      <c r="B969" s="16" t="s">
        <v>123</v>
      </c>
      <c r="C969" s="17">
        <v>38815</v>
      </c>
      <c r="D969" s="18" t="s">
        <v>121</v>
      </c>
      <c r="E969" s="19">
        <v>5</v>
      </c>
      <c r="F969" s="20">
        <v>16.422750032809699</v>
      </c>
      <c r="G969" s="18" t="s">
        <v>122</v>
      </c>
    </row>
    <row r="970" spans="2:7" x14ac:dyDescent="0.25">
      <c r="B970" s="16" t="s">
        <v>114</v>
      </c>
      <c r="C970" s="17">
        <v>38408</v>
      </c>
      <c r="D970" s="18" t="s">
        <v>115</v>
      </c>
      <c r="E970" s="19">
        <v>35</v>
      </c>
      <c r="F970" s="20">
        <v>107.34237990296</v>
      </c>
      <c r="G970" s="18" t="s">
        <v>127</v>
      </c>
    </row>
    <row r="971" spans="2:7" x14ac:dyDescent="0.25">
      <c r="B971" s="16" t="s">
        <v>114</v>
      </c>
      <c r="C971" s="17">
        <v>38859</v>
      </c>
      <c r="D971" s="18" t="s">
        <v>125</v>
      </c>
      <c r="E971" s="19">
        <v>33</v>
      </c>
      <c r="F971" s="20">
        <v>100.618720067352</v>
      </c>
      <c r="G971" s="18" t="s">
        <v>116</v>
      </c>
    </row>
    <row r="972" spans="2:7" x14ac:dyDescent="0.25">
      <c r="B972" s="16" t="s">
        <v>129</v>
      </c>
      <c r="C972" s="17">
        <v>38749</v>
      </c>
      <c r="D972" s="18" t="s">
        <v>128</v>
      </c>
      <c r="E972" s="19">
        <v>65</v>
      </c>
      <c r="F972" s="20">
        <v>196.636300771436</v>
      </c>
      <c r="G972" s="18" t="s">
        <v>116</v>
      </c>
    </row>
    <row r="973" spans="2:7" x14ac:dyDescent="0.25">
      <c r="B973" s="16" t="s">
        <v>131</v>
      </c>
      <c r="C973" s="17">
        <v>38760</v>
      </c>
      <c r="D973" s="18" t="s">
        <v>128</v>
      </c>
      <c r="E973" s="19">
        <v>52</v>
      </c>
      <c r="F973" s="20">
        <v>158.335060084904</v>
      </c>
      <c r="G973" s="18" t="s">
        <v>127</v>
      </c>
    </row>
    <row r="974" spans="2:7" x14ac:dyDescent="0.25">
      <c r="B974" s="16" t="s">
        <v>131</v>
      </c>
      <c r="C974" s="17">
        <v>38947</v>
      </c>
      <c r="D974" s="18" t="s">
        <v>128</v>
      </c>
      <c r="E974" s="19">
        <v>44</v>
      </c>
      <c r="F974" s="20">
        <v>133.42498328468099</v>
      </c>
      <c r="G974" s="18" t="s">
        <v>127</v>
      </c>
    </row>
    <row r="975" spans="2:7" x14ac:dyDescent="0.25">
      <c r="B975" s="16" t="s">
        <v>120</v>
      </c>
      <c r="C975" s="17">
        <v>39002</v>
      </c>
      <c r="D975" s="18" t="s">
        <v>121</v>
      </c>
      <c r="E975" s="19">
        <v>72</v>
      </c>
      <c r="F975" s="20">
        <v>218.057153790916</v>
      </c>
      <c r="G975" s="18" t="s">
        <v>127</v>
      </c>
    </row>
    <row r="976" spans="2:7" x14ac:dyDescent="0.25">
      <c r="B976" s="16" t="s">
        <v>129</v>
      </c>
      <c r="C976" s="17">
        <v>38243</v>
      </c>
      <c r="D976" s="18" t="s">
        <v>128</v>
      </c>
      <c r="E976" s="19">
        <v>13</v>
      </c>
      <c r="F976" s="20">
        <v>41.138712352864701</v>
      </c>
      <c r="G976" s="18" t="s">
        <v>127</v>
      </c>
    </row>
    <row r="977" spans="2:7" x14ac:dyDescent="0.25">
      <c r="B977" s="16" t="s">
        <v>123</v>
      </c>
      <c r="C977" s="17">
        <v>38969</v>
      </c>
      <c r="D977" s="18" t="s">
        <v>118</v>
      </c>
      <c r="E977" s="19">
        <v>16</v>
      </c>
      <c r="F977" s="20">
        <v>50.159186195146702</v>
      </c>
      <c r="G977" s="18" t="s">
        <v>116</v>
      </c>
    </row>
    <row r="978" spans="2:7" x14ac:dyDescent="0.25">
      <c r="B978" s="16" t="s">
        <v>131</v>
      </c>
      <c r="C978" s="17">
        <v>38760</v>
      </c>
      <c r="D978" s="18" t="s">
        <v>118</v>
      </c>
      <c r="E978" s="19">
        <v>19</v>
      </c>
      <c r="F978" s="20">
        <v>59.265314003350497</v>
      </c>
      <c r="G978" s="18" t="s">
        <v>122</v>
      </c>
    </row>
    <row r="979" spans="2:7" x14ac:dyDescent="0.25">
      <c r="B979" s="16" t="s">
        <v>123</v>
      </c>
      <c r="C979" s="17">
        <v>38485</v>
      </c>
      <c r="D979" s="18" t="s">
        <v>128</v>
      </c>
      <c r="E979" s="19">
        <v>67</v>
      </c>
      <c r="F979" s="20">
        <v>203.43497713652499</v>
      </c>
      <c r="G979" s="18" t="s">
        <v>122</v>
      </c>
    </row>
    <row r="980" spans="2:7" x14ac:dyDescent="0.25">
      <c r="B980" s="16" t="s">
        <v>129</v>
      </c>
      <c r="C980" s="17">
        <v>38760</v>
      </c>
      <c r="D980" s="18" t="s">
        <v>115</v>
      </c>
      <c r="E980" s="19">
        <v>2</v>
      </c>
      <c r="F980" s="20">
        <v>8.3122868755040606</v>
      </c>
      <c r="G980" s="18" t="s">
        <v>119</v>
      </c>
    </row>
    <row r="981" spans="2:7" x14ac:dyDescent="0.25">
      <c r="B981" s="16" t="s">
        <v>123</v>
      </c>
      <c r="C981" s="17">
        <v>38870</v>
      </c>
      <c r="D981" s="18" t="s">
        <v>128</v>
      </c>
      <c r="E981" s="19">
        <v>28</v>
      </c>
      <c r="F981" s="20">
        <v>85.787320991735896</v>
      </c>
      <c r="G981" s="18" t="s">
        <v>116</v>
      </c>
    </row>
    <row r="982" spans="2:7" x14ac:dyDescent="0.25">
      <c r="B982" s="16" t="s">
        <v>124</v>
      </c>
      <c r="C982" s="17">
        <v>38584</v>
      </c>
      <c r="D982" s="18" t="s">
        <v>118</v>
      </c>
      <c r="E982" s="19">
        <v>-6</v>
      </c>
      <c r="F982" s="20">
        <v>-15.8545590716031</v>
      </c>
      <c r="G982" s="18" t="s">
        <v>119</v>
      </c>
    </row>
    <row r="983" spans="2:7" x14ac:dyDescent="0.25">
      <c r="B983" s="16" t="s">
        <v>120</v>
      </c>
      <c r="C983" s="17">
        <v>38441</v>
      </c>
      <c r="D983" s="18" t="s">
        <v>128</v>
      </c>
      <c r="E983" s="19">
        <v>70</v>
      </c>
      <c r="F983" s="20">
        <v>212.03178089307801</v>
      </c>
      <c r="G983" s="18" t="s">
        <v>119</v>
      </c>
    </row>
    <row r="984" spans="2:7" x14ac:dyDescent="0.25">
      <c r="B984" s="16" t="s">
        <v>117</v>
      </c>
      <c r="C984" s="17">
        <v>38771</v>
      </c>
      <c r="D984" s="18" t="s">
        <v>115</v>
      </c>
      <c r="E984" s="19">
        <v>65</v>
      </c>
      <c r="F984" s="20">
        <v>197.18663086836</v>
      </c>
      <c r="G984" s="18" t="s">
        <v>116</v>
      </c>
    </row>
    <row r="985" spans="2:7" x14ac:dyDescent="0.25">
      <c r="B985" s="16" t="s">
        <v>129</v>
      </c>
      <c r="C985" s="17">
        <v>39079</v>
      </c>
      <c r="D985" s="18" t="s">
        <v>118</v>
      </c>
      <c r="E985" s="19">
        <v>39</v>
      </c>
      <c r="F985" s="20">
        <v>119.051182859653</v>
      </c>
      <c r="G985" s="18" t="s">
        <v>127</v>
      </c>
    </row>
    <row r="986" spans="2:7" x14ac:dyDescent="0.25">
      <c r="B986" s="16" t="s">
        <v>117</v>
      </c>
      <c r="C986" s="17">
        <v>38958</v>
      </c>
      <c r="D986" s="18" t="s">
        <v>118</v>
      </c>
      <c r="E986" s="19">
        <v>72</v>
      </c>
      <c r="F986" s="20">
        <v>218.19229267045301</v>
      </c>
      <c r="G986" s="18" t="s">
        <v>122</v>
      </c>
    </row>
    <row r="987" spans="2:7" x14ac:dyDescent="0.25">
      <c r="B987" s="16" t="s">
        <v>114</v>
      </c>
      <c r="C987" s="17">
        <v>38474</v>
      </c>
      <c r="D987" s="18" t="s">
        <v>121</v>
      </c>
      <c r="E987" s="19">
        <v>47</v>
      </c>
      <c r="F987" s="20">
        <v>142.53694145811301</v>
      </c>
      <c r="G987" s="18" t="s">
        <v>122</v>
      </c>
    </row>
    <row r="988" spans="2:7" x14ac:dyDescent="0.25">
      <c r="B988" s="16" t="s">
        <v>129</v>
      </c>
      <c r="C988" s="17">
        <v>38848</v>
      </c>
      <c r="D988" s="18" t="s">
        <v>115</v>
      </c>
      <c r="E988" s="19">
        <v>94</v>
      </c>
      <c r="F988" s="20">
        <v>283.57943523104302</v>
      </c>
      <c r="G988" s="18" t="s">
        <v>127</v>
      </c>
    </row>
    <row r="989" spans="2:7" x14ac:dyDescent="0.25">
      <c r="B989" s="16" t="s">
        <v>114</v>
      </c>
      <c r="C989" s="17">
        <v>38485</v>
      </c>
      <c r="D989" s="18" t="s">
        <v>115</v>
      </c>
      <c r="E989" s="19">
        <v>58</v>
      </c>
      <c r="F989" s="20">
        <v>175.823006115917</v>
      </c>
      <c r="G989" s="18" t="s">
        <v>122</v>
      </c>
    </row>
    <row r="990" spans="2:7" x14ac:dyDescent="0.25">
      <c r="B990" s="16" t="s">
        <v>130</v>
      </c>
      <c r="C990" s="17">
        <v>38122</v>
      </c>
      <c r="D990" s="18" t="s">
        <v>125</v>
      </c>
      <c r="E990" s="19">
        <v>-6</v>
      </c>
      <c r="F990" s="20">
        <v>-17.288821571122099</v>
      </c>
      <c r="G990" s="18" t="s">
        <v>127</v>
      </c>
    </row>
    <row r="991" spans="2:7" x14ac:dyDescent="0.25">
      <c r="B991" s="16" t="s">
        <v>124</v>
      </c>
      <c r="C991" s="17">
        <v>38034</v>
      </c>
      <c r="D991" s="18" t="s">
        <v>125</v>
      </c>
      <c r="E991" s="19">
        <v>38</v>
      </c>
      <c r="F991" s="20">
        <v>115.96163338782399</v>
      </c>
      <c r="G991" s="18" t="s">
        <v>116</v>
      </c>
    </row>
    <row r="992" spans="2:7" x14ac:dyDescent="0.25">
      <c r="B992" s="16" t="s">
        <v>126</v>
      </c>
      <c r="C992" s="17">
        <v>38001</v>
      </c>
      <c r="D992" s="18" t="s">
        <v>125</v>
      </c>
      <c r="E992" s="19">
        <v>-1</v>
      </c>
      <c r="F992" s="20">
        <v>-1.0160108133922801</v>
      </c>
      <c r="G992" s="18" t="s">
        <v>119</v>
      </c>
    </row>
    <row r="993" spans="2:7" x14ac:dyDescent="0.25">
      <c r="B993" s="16" t="s">
        <v>130</v>
      </c>
      <c r="C993" s="17">
        <v>38672</v>
      </c>
      <c r="D993" s="18" t="s">
        <v>125</v>
      </c>
      <c r="E993" s="19">
        <v>34</v>
      </c>
      <c r="F993" s="20">
        <v>104.579171599266</v>
      </c>
      <c r="G993" s="18" t="s">
        <v>122</v>
      </c>
    </row>
    <row r="994" spans="2:7" x14ac:dyDescent="0.25">
      <c r="B994" s="16" t="s">
        <v>123</v>
      </c>
      <c r="C994" s="17">
        <v>38078</v>
      </c>
      <c r="D994" s="18" t="s">
        <v>115</v>
      </c>
      <c r="E994" s="19">
        <v>30</v>
      </c>
      <c r="F994" s="20">
        <v>91.717325318531394</v>
      </c>
      <c r="G994" s="18" t="s">
        <v>122</v>
      </c>
    </row>
    <row r="995" spans="2:7" x14ac:dyDescent="0.25">
      <c r="B995" s="16" t="s">
        <v>124</v>
      </c>
      <c r="C995" s="17">
        <v>38133</v>
      </c>
      <c r="D995" s="18" t="s">
        <v>118</v>
      </c>
      <c r="E995" s="19">
        <v>62</v>
      </c>
      <c r="F995" s="20">
        <v>187.43238539805799</v>
      </c>
      <c r="G995" s="18" t="s">
        <v>116</v>
      </c>
    </row>
    <row r="996" spans="2:7" x14ac:dyDescent="0.25">
      <c r="B996" s="16" t="s">
        <v>114</v>
      </c>
      <c r="C996" s="17">
        <v>38760</v>
      </c>
      <c r="D996" s="18" t="s">
        <v>115</v>
      </c>
      <c r="E996" s="19">
        <v>24</v>
      </c>
      <c r="F996" s="20">
        <v>74.211669903196096</v>
      </c>
      <c r="G996" s="18" t="s">
        <v>127</v>
      </c>
    </row>
    <row r="997" spans="2:7" x14ac:dyDescent="0.25">
      <c r="B997" s="16" t="s">
        <v>124</v>
      </c>
      <c r="C997" s="17">
        <v>38243</v>
      </c>
      <c r="D997" s="18" t="s">
        <v>125</v>
      </c>
      <c r="E997" s="19">
        <v>4</v>
      </c>
      <c r="F997" s="20">
        <v>13.654188955553099</v>
      </c>
      <c r="G997" s="18" t="s">
        <v>122</v>
      </c>
    </row>
    <row r="998" spans="2:7" x14ac:dyDescent="0.25">
      <c r="B998" s="16" t="s">
        <v>129</v>
      </c>
      <c r="C998" s="17">
        <v>38144</v>
      </c>
      <c r="D998" s="18" t="s">
        <v>115</v>
      </c>
      <c r="E998" s="19">
        <v>88</v>
      </c>
      <c r="F998" s="20">
        <v>265.29162920717602</v>
      </c>
      <c r="G998" s="18" t="s">
        <v>122</v>
      </c>
    </row>
    <row r="999" spans="2:7" x14ac:dyDescent="0.25">
      <c r="B999" s="16" t="s">
        <v>129</v>
      </c>
      <c r="C999" s="17">
        <v>38628</v>
      </c>
      <c r="D999" s="18" t="s">
        <v>125</v>
      </c>
      <c r="E999" s="19">
        <v>78</v>
      </c>
      <c r="F999" s="20">
        <v>235.693563751726</v>
      </c>
      <c r="G999" s="18" t="s">
        <v>127</v>
      </c>
    </row>
    <row r="1000" spans="2:7" x14ac:dyDescent="0.25">
      <c r="B1000" s="16" t="s">
        <v>120</v>
      </c>
      <c r="C1000" s="17">
        <v>38639</v>
      </c>
      <c r="D1000" s="18" t="s">
        <v>125</v>
      </c>
      <c r="E1000" s="19">
        <v>82</v>
      </c>
      <c r="F1000" s="20">
        <v>248.12045570070299</v>
      </c>
      <c r="G1000" s="18" t="s">
        <v>122</v>
      </c>
    </row>
    <row r="1001" spans="2:7" x14ac:dyDescent="0.25">
      <c r="B1001" s="16" t="s">
        <v>126</v>
      </c>
      <c r="C1001" s="17">
        <v>38485</v>
      </c>
      <c r="D1001" s="18" t="s">
        <v>115</v>
      </c>
      <c r="E1001" s="19">
        <v>68</v>
      </c>
      <c r="F1001" s="20">
        <v>206.87048377542001</v>
      </c>
      <c r="G1001" s="18" t="s">
        <v>127</v>
      </c>
    </row>
    <row r="1002" spans="2:7" x14ac:dyDescent="0.25">
      <c r="B1002" s="16" t="s">
        <v>126</v>
      </c>
      <c r="C1002" s="17">
        <v>38034</v>
      </c>
      <c r="D1002" s="18" t="s">
        <v>118</v>
      </c>
      <c r="E1002" s="19">
        <v>20</v>
      </c>
      <c r="F1002" s="20">
        <v>61.598286646601302</v>
      </c>
      <c r="G1002" s="18" t="s">
        <v>119</v>
      </c>
    </row>
    <row r="1003" spans="2:7" x14ac:dyDescent="0.25">
      <c r="B1003" s="16" t="s">
        <v>124</v>
      </c>
      <c r="C1003" s="17">
        <v>38265</v>
      </c>
      <c r="D1003" s="18" t="s">
        <v>115</v>
      </c>
      <c r="E1003" s="19">
        <v>-10</v>
      </c>
      <c r="F1003" s="20">
        <v>-28.3261332406375</v>
      </c>
      <c r="G1003" s="18" t="s">
        <v>116</v>
      </c>
    </row>
    <row r="1004" spans="2:7" x14ac:dyDescent="0.25">
      <c r="B1004" s="16" t="s">
        <v>114</v>
      </c>
      <c r="C1004" s="17">
        <v>38540</v>
      </c>
      <c r="D1004" s="18" t="s">
        <v>125</v>
      </c>
      <c r="E1004" s="19">
        <v>95</v>
      </c>
      <c r="F1004" s="20">
        <v>286.60843219410202</v>
      </c>
      <c r="G1004" s="18" t="s">
        <v>127</v>
      </c>
    </row>
    <row r="1005" spans="2:7" x14ac:dyDescent="0.25">
      <c r="B1005" s="16" t="s">
        <v>123</v>
      </c>
      <c r="C1005" s="17">
        <v>38815</v>
      </c>
      <c r="D1005" s="18" t="s">
        <v>118</v>
      </c>
      <c r="E1005" s="19">
        <v>62</v>
      </c>
      <c r="F1005" s="20">
        <v>188.002533033003</v>
      </c>
      <c r="G1005" s="18" t="s">
        <v>127</v>
      </c>
    </row>
    <row r="1006" spans="2:7" x14ac:dyDescent="0.25">
      <c r="B1006" s="16" t="s">
        <v>129</v>
      </c>
      <c r="C1006" s="17">
        <v>38177</v>
      </c>
      <c r="D1006" s="18" t="s">
        <v>128</v>
      </c>
      <c r="E1006" s="19">
        <v>71</v>
      </c>
      <c r="F1006" s="20">
        <v>215.022513521592</v>
      </c>
      <c r="G1006" s="18" t="s">
        <v>122</v>
      </c>
    </row>
    <row r="1007" spans="2:7" x14ac:dyDescent="0.25">
      <c r="B1007" s="16" t="s">
        <v>120</v>
      </c>
      <c r="C1007" s="17">
        <v>38067</v>
      </c>
      <c r="D1007" s="18" t="s">
        <v>121</v>
      </c>
      <c r="E1007" s="19">
        <v>70</v>
      </c>
      <c r="F1007" s="20">
        <v>211.52244405002199</v>
      </c>
      <c r="G1007" s="18" t="s">
        <v>122</v>
      </c>
    </row>
    <row r="1008" spans="2:7" x14ac:dyDescent="0.25">
      <c r="B1008" s="16" t="s">
        <v>131</v>
      </c>
      <c r="C1008" s="17">
        <v>38089</v>
      </c>
      <c r="D1008" s="18" t="s">
        <v>118</v>
      </c>
      <c r="E1008" s="19">
        <v>17</v>
      </c>
      <c r="F1008" s="20">
        <v>52.007206372460601</v>
      </c>
      <c r="G1008" s="18" t="s">
        <v>127</v>
      </c>
    </row>
    <row r="1009" spans="2:7" x14ac:dyDescent="0.25">
      <c r="B1009" s="16" t="s">
        <v>120</v>
      </c>
      <c r="C1009" s="17">
        <v>38694</v>
      </c>
      <c r="D1009" s="18" t="s">
        <v>125</v>
      </c>
      <c r="E1009" s="19">
        <v>51</v>
      </c>
      <c r="F1009" s="20">
        <v>154.86582287521301</v>
      </c>
      <c r="G1009" s="18" t="s">
        <v>127</v>
      </c>
    </row>
    <row r="1010" spans="2:7" x14ac:dyDescent="0.25">
      <c r="B1010" s="16" t="s">
        <v>114</v>
      </c>
      <c r="C1010" s="17">
        <v>38837</v>
      </c>
      <c r="D1010" s="18" t="s">
        <v>128</v>
      </c>
      <c r="E1010" s="19">
        <v>70</v>
      </c>
      <c r="F1010" s="20">
        <v>212.18684363818201</v>
      </c>
      <c r="G1010" s="18" t="s">
        <v>119</v>
      </c>
    </row>
    <row r="1011" spans="2:7" x14ac:dyDescent="0.25">
      <c r="B1011" s="16" t="s">
        <v>114</v>
      </c>
      <c r="C1011" s="17">
        <v>38705</v>
      </c>
      <c r="D1011" s="18" t="s">
        <v>125</v>
      </c>
      <c r="E1011" s="19">
        <v>95</v>
      </c>
      <c r="F1011" s="20">
        <v>286.40913503922701</v>
      </c>
      <c r="G1011" s="18" t="s">
        <v>119</v>
      </c>
    </row>
    <row r="1012" spans="2:7" x14ac:dyDescent="0.25">
      <c r="B1012" s="16" t="s">
        <v>124</v>
      </c>
      <c r="C1012" s="17">
        <v>38331</v>
      </c>
      <c r="D1012" s="18" t="s">
        <v>128</v>
      </c>
      <c r="E1012" s="19">
        <v>70</v>
      </c>
      <c r="F1012" s="20">
        <v>211.85016457637701</v>
      </c>
      <c r="G1012" s="18" t="s">
        <v>119</v>
      </c>
    </row>
    <row r="1013" spans="2:7" x14ac:dyDescent="0.25">
      <c r="B1013" s="16" t="s">
        <v>120</v>
      </c>
      <c r="C1013" s="17">
        <v>38485</v>
      </c>
      <c r="D1013" s="18" t="s">
        <v>115</v>
      </c>
      <c r="E1013" s="19">
        <v>89</v>
      </c>
      <c r="F1013" s="20">
        <v>269.18851021987501</v>
      </c>
      <c r="G1013" s="18" t="s">
        <v>122</v>
      </c>
    </row>
    <row r="1014" spans="2:7" x14ac:dyDescent="0.25">
      <c r="B1014" s="16" t="s">
        <v>124</v>
      </c>
      <c r="C1014" s="17">
        <v>38639</v>
      </c>
      <c r="D1014" s="18" t="s">
        <v>115</v>
      </c>
      <c r="E1014" s="19">
        <v>26</v>
      </c>
      <c r="F1014" s="20">
        <v>79.311492307621293</v>
      </c>
      <c r="G1014" s="18" t="s">
        <v>119</v>
      </c>
    </row>
    <row r="1015" spans="2:7" x14ac:dyDescent="0.25">
      <c r="B1015" s="16" t="s">
        <v>131</v>
      </c>
      <c r="C1015" s="17">
        <v>38694</v>
      </c>
      <c r="D1015" s="18" t="s">
        <v>125</v>
      </c>
      <c r="E1015" s="19">
        <v>8</v>
      </c>
      <c r="F1015" s="20">
        <v>26.096472599703901</v>
      </c>
      <c r="G1015" s="18" t="s">
        <v>119</v>
      </c>
    </row>
    <row r="1016" spans="2:7" x14ac:dyDescent="0.25">
      <c r="B1016" s="16" t="s">
        <v>120</v>
      </c>
      <c r="C1016" s="17">
        <v>38749</v>
      </c>
      <c r="D1016" s="18" t="s">
        <v>118</v>
      </c>
      <c r="E1016" s="19">
        <v>8</v>
      </c>
      <c r="F1016" s="20">
        <v>26.0819902861946</v>
      </c>
      <c r="G1016" s="18" t="s">
        <v>119</v>
      </c>
    </row>
    <row r="1017" spans="2:7" x14ac:dyDescent="0.25">
      <c r="B1017" s="16" t="s">
        <v>131</v>
      </c>
      <c r="C1017" s="17">
        <v>39002</v>
      </c>
      <c r="D1017" s="18" t="s">
        <v>125</v>
      </c>
      <c r="E1017" s="19">
        <v>62</v>
      </c>
      <c r="F1017" s="20">
        <v>187.691101163854</v>
      </c>
      <c r="G1017" s="18" t="s">
        <v>127</v>
      </c>
    </row>
    <row r="1018" spans="2:7" x14ac:dyDescent="0.25">
      <c r="B1018" s="16" t="s">
        <v>130</v>
      </c>
      <c r="C1018" s="17">
        <v>38947</v>
      </c>
      <c r="D1018" s="18" t="s">
        <v>125</v>
      </c>
      <c r="E1018" s="19">
        <v>-9</v>
      </c>
      <c r="F1018" s="20">
        <v>-24.819632815121501</v>
      </c>
      <c r="G1018" s="18" t="s">
        <v>116</v>
      </c>
    </row>
    <row r="1019" spans="2:7" x14ac:dyDescent="0.25">
      <c r="B1019" s="16" t="s">
        <v>123</v>
      </c>
      <c r="C1019" s="17">
        <v>38221</v>
      </c>
      <c r="D1019" s="18" t="s">
        <v>118</v>
      </c>
      <c r="E1019" s="19">
        <v>55</v>
      </c>
      <c r="F1019" s="20">
        <v>166.819713611396</v>
      </c>
      <c r="G1019" s="18" t="s">
        <v>127</v>
      </c>
    </row>
    <row r="1020" spans="2:7" x14ac:dyDescent="0.25">
      <c r="B1020" s="16" t="s">
        <v>117</v>
      </c>
      <c r="C1020" s="17">
        <v>38232</v>
      </c>
      <c r="D1020" s="18" t="s">
        <v>121</v>
      </c>
      <c r="E1020" s="19">
        <v>71</v>
      </c>
      <c r="F1020" s="20">
        <v>215.35336056441099</v>
      </c>
      <c r="G1020" s="18" t="s">
        <v>119</v>
      </c>
    </row>
    <row r="1021" spans="2:7" x14ac:dyDescent="0.25">
      <c r="B1021" s="16" t="s">
        <v>129</v>
      </c>
      <c r="C1021" s="17">
        <v>38793</v>
      </c>
      <c r="D1021" s="18" t="s">
        <v>128</v>
      </c>
      <c r="E1021" s="19">
        <v>5</v>
      </c>
      <c r="F1021" s="20">
        <v>17.428217544434201</v>
      </c>
      <c r="G1021" s="18" t="s">
        <v>116</v>
      </c>
    </row>
    <row r="1022" spans="2:7" x14ac:dyDescent="0.25">
      <c r="B1022" s="16" t="s">
        <v>124</v>
      </c>
      <c r="C1022" s="17">
        <v>38595</v>
      </c>
      <c r="D1022" s="18" t="s">
        <v>118</v>
      </c>
      <c r="E1022" s="19">
        <v>28</v>
      </c>
      <c r="F1022" s="20">
        <v>86.322091823923301</v>
      </c>
      <c r="G1022" s="18" t="s">
        <v>127</v>
      </c>
    </row>
    <row r="1023" spans="2:7" x14ac:dyDescent="0.25">
      <c r="B1023" s="16" t="s">
        <v>129</v>
      </c>
      <c r="C1023" s="17">
        <v>38001</v>
      </c>
      <c r="D1023" s="18" t="s">
        <v>118</v>
      </c>
      <c r="E1023" s="19">
        <v>94</v>
      </c>
      <c r="F1023" s="20">
        <v>284.61276074739698</v>
      </c>
      <c r="G1023" s="18" t="s">
        <v>127</v>
      </c>
    </row>
    <row r="1024" spans="2:7" x14ac:dyDescent="0.25">
      <c r="B1024" s="16" t="s">
        <v>114</v>
      </c>
      <c r="C1024" s="17">
        <v>38617</v>
      </c>
      <c r="D1024" s="18" t="s">
        <v>125</v>
      </c>
      <c r="E1024" s="19">
        <v>56</v>
      </c>
      <c r="F1024" s="20">
        <v>169.66853559743299</v>
      </c>
      <c r="G1024" s="18" t="s">
        <v>116</v>
      </c>
    </row>
    <row r="1025" spans="2:7" x14ac:dyDescent="0.25">
      <c r="B1025" s="16" t="s">
        <v>131</v>
      </c>
      <c r="C1025" s="17">
        <v>38650</v>
      </c>
      <c r="D1025" s="18" t="s">
        <v>118</v>
      </c>
      <c r="E1025" s="19">
        <v>79</v>
      </c>
      <c r="F1025" s="20">
        <v>238.71622982310399</v>
      </c>
      <c r="G1025" s="18" t="s">
        <v>116</v>
      </c>
    </row>
    <row r="1026" spans="2:7" x14ac:dyDescent="0.25">
      <c r="B1026" s="16" t="s">
        <v>131</v>
      </c>
      <c r="C1026" s="17">
        <v>38562</v>
      </c>
      <c r="D1026" s="18" t="s">
        <v>125</v>
      </c>
      <c r="E1026" s="19">
        <v>10</v>
      </c>
      <c r="F1026" s="20">
        <v>32.2411495277535</v>
      </c>
      <c r="G1026" s="18" t="s">
        <v>116</v>
      </c>
    </row>
    <row r="1027" spans="2:7" x14ac:dyDescent="0.25">
      <c r="B1027" s="16" t="s">
        <v>117</v>
      </c>
      <c r="C1027" s="17">
        <v>38254</v>
      </c>
      <c r="D1027" s="18" t="s">
        <v>121</v>
      </c>
      <c r="E1027" s="19">
        <v>69</v>
      </c>
      <c r="F1027" s="20">
        <v>208.616317730529</v>
      </c>
      <c r="G1027" s="18" t="s">
        <v>122</v>
      </c>
    </row>
    <row r="1028" spans="2:7" x14ac:dyDescent="0.25">
      <c r="B1028" s="16" t="s">
        <v>124</v>
      </c>
      <c r="C1028" s="17">
        <v>38793</v>
      </c>
      <c r="D1028" s="18" t="s">
        <v>115</v>
      </c>
      <c r="E1028" s="19">
        <v>15</v>
      </c>
      <c r="F1028" s="20">
        <v>46.772430431730498</v>
      </c>
      <c r="G1028" s="18" t="s">
        <v>119</v>
      </c>
    </row>
    <row r="1029" spans="2:7" x14ac:dyDescent="0.25">
      <c r="B1029" s="16" t="s">
        <v>131</v>
      </c>
      <c r="C1029" s="17">
        <v>38749</v>
      </c>
      <c r="D1029" s="18" t="s">
        <v>125</v>
      </c>
      <c r="E1029" s="19">
        <v>0</v>
      </c>
      <c r="F1029" s="20">
        <v>1.77605943322857</v>
      </c>
      <c r="G1029" s="18" t="s">
        <v>122</v>
      </c>
    </row>
    <row r="1030" spans="2:7" x14ac:dyDescent="0.25">
      <c r="B1030" s="16" t="s">
        <v>131</v>
      </c>
      <c r="C1030" s="17">
        <v>38540</v>
      </c>
      <c r="D1030" s="18" t="s">
        <v>121</v>
      </c>
      <c r="E1030" s="19">
        <v>78</v>
      </c>
      <c r="F1030" s="20">
        <v>236.10178950758799</v>
      </c>
      <c r="G1030" s="18" t="s">
        <v>127</v>
      </c>
    </row>
    <row r="1031" spans="2:7" x14ac:dyDescent="0.25">
      <c r="B1031" s="16" t="s">
        <v>117</v>
      </c>
      <c r="C1031" s="17">
        <v>38496</v>
      </c>
      <c r="D1031" s="18" t="s">
        <v>128</v>
      </c>
      <c r="E1031" s="19">
        <v>89</v>
      </c>
      <c r="F1031" s="20">
        <v>268.45127891867202</v>
      </c>
      <c r="G1031" s="18" t="s">
        <v>116</v>
      </c>
    </row>
    <row r="1032" spans="2:7" x14ac:dyDescent="0.25">
      <c r="B1032" s="16" t="s">
        <v>123</v>
      </c>
      <c r="C1032" s="17">
        <v>38837</v>
      </c>
      <c r="D1032" s="18" t="s">
        <v>125</v>
      </c>
      <c r="E1032" s="19">
        <v>94</v>
      </c>
      <c r="F1032" s="20">
        <v>284.53575317756702</v>
      </c>
      <c r="G1032" s="18" t="s">
        <v>122</v>
      </c>
    </row>
    <row r="1033" spans="2:7" x14ac:dyDescent="0.25">
      <c r="B1033" s="16" t="s">
        <v>114</v>
      </c>
      <c r="C1033" s="17">
        <v>38034</v>
      </c>
      <c r="D1033" s="18" t="s">
        <v>128</v>
      </c>
      <c r="E1033" s="19">
        <v>-5</v>
      </c>
      <c r="F1033" s="20">
        <v>-13.0907424459194</v>
      </c>
      <c r="G1033" s="18" t="s">
        <v>122</v>
      </c>
    </row>
    <row r="1034" spans="2:7" x14ac:dyDescent="0.25">
      <c r="B1034" s="16" t="s">
        <v>117</v>
      </c>
      <c r="C1034" s="17">
        <v>39057</v>
      </c>
      <c r="D1034" s="18" t="s">
        <v>115</v>
      </c>
      <c r="E1034" s="19">
        <v>42</v>
      </c>
      <c r="F1034" s="20">
        <v>127.951676254228</v>
      </c>
      <c r="G1034" s="18" t="s">
        <v>119</v>
      </c>
    </row>
    <row r="1035" spans="2:7" x14ac:dyDescent="0.25">
      <c r="B1035" s="16" t="s">
        <v>129</v>
      </c>
      <c r="C1035" s="17">
        <v>38980</v>
      </c>
      <c r="D1035" s="18" t="s">
        <v>125</v>
      </c>
      <c r="E1035" s="19">
        <v>9</v>
      </c>
      <c r="F1035" s="20">
        <v>29.027293052396701</v>
      </c>
      <c r="G1035" s="18" t="s">
        <v>122</v>
      </c>
    </row>
    <row r="1036" spans="2:7" x14ac:dyDescent="0.25">
      <c r="B1036" s="16" t="s">
        <v>129</v>
      </c>
      <c r="C1036" s="17">
        <v>38452</v>
      </c>
      <c r="D1036" s="18" t="s">
        <v>118</v>
      </c>
      <c r="E1036" s="19">
        <v>8</v>
      </c>
      <c r="F1036" s="20">
        <v>26.3994254529666</v>
      </c>
      <c r="G1036" s="18" t="s">
        <v>127</v>
      </c>
    </row>
    <row r="1037" spans="2:7" x14ac:dyDescent="0.25">
      <c r="B1037" s="16" t="s">
        <v>114</v>
      </c>
      <c r="C1037" s="17">
        <v>38210</v>
      </c>
      <c r="D1037" s="18" t="s">
        <v>118</v>
      </c>
      <c r="E1037" s="19">
        <v>69</v>
      </c>
      <c r="F1037" s="20">
        <v>209.14573718458499</v>
      </c>
      <c r="G1037" s="18" t="s">
        <v>116</v>
      </c>
    </row>
    <row r="1038" spans="2:7" x14ac:dyDescent="0.25">
      <c r="B1038" s="16" t="s">
        <v>126</v>
      </c>
      <c r="C1038" s="17">
        <v>39002</v>
      </c>
      <c r="D1038" s="18" t="s">
        <v>128</v>
      </c>
      <c r="E1038" s="19">
        <v>2</v>
      </c>
      <c r="F1038" s="20">
        <v>7.7270735524440095</v>
      </c>
      <c r="G1038" s="18" t="s">
        <v>116</v>
      </c>
    </row>
    <row r="1039" spans="2:7" x14ac:dyDescent="0.25">
      <c r="B1039" s="16" t="s">
        <v>131</v>
      </c>
      <c r="C1039" s="17">
        <v>38254</v>
      </c>
      <c r="D1039" s="18" t="s">
        <v>125</v>
      </c>
      <c r="E1039" s="19">
        <v>3</v>
      </c>
      <c r="F1039" s="20">
        <v>10.487455049777701</v>
      </c>
      <c r="G1039" s="18" t="s">
        <v>119</v>
      </c>
    </row>
    <row r="1040" spans="2:7" x14ac:dyDescent="0.25">
      <c r="B1040" s="16" t="s">
        <v>129</v>
      </c>
      <c r="C1040" s="17">
        <v>38518</v>
      </c>
      <c r="D1040" s="18" t="s">
        <v>121</v>
      </c>
      <c r="E1040" s="19">
        <v>76</v>
      </c>
      <c r="F1040" s="20">
        <v>230.14134634452799</v>
      </c>
      <c r="G1040" s="18" t="s">
        <v>119</v>
      </c>
    </row>
    <row r="1041" spans="2:7" x14ac:dyDescent="0.25">
      <c r="B1041" s="16" t="s">
        <v>126</v>
      </c>
      <c r="C1041" s="17">
        <v>38166</v>
      </c>
      <c r="D1041" s="18" t="s">
        <v>125</v>
      </c>
      <c r="E1041" s="19">
        <v>-7</v>
      </c>
      <c r="F1041" s="20">
        <v>-18.434662066971001</v>
      </c>
      <c r="G1041" s="18" t="s">
        <v>122</v>
      </c>
    </row>
    <row r="1042" spans="2:7" x14ac:dyDescent="0.25">
      <c r="B1042" s="16" t="s">
        <v>124</v>
      </c>
      <c r="C1042" s="17">
        <v>38903</v>
      </c>
      <c r="D1042" s="18" t="s">
        <v>128</v>
      </c>
      <c r="E1042" s="19">
        <v>24</v>
      </c>
      <c r="F1042" s="20">
        <v>74.040343042743402</v>
      </c>
      <c r="G1042" s="18" t="s">
        <v>122</v>
      </c>
    </row>
    <row r="1043" spans="2:7" x14ac:dyDescent="0.25">
      <c r="B1043" s="16" t="s">
        <v>130</v>
      </c>
      <c r="C1043" s="17">
        <v>38969</v>
      </c>
      <c r="D1043" s="18" t="s">
        <v>118</v>
      </c>
      <c r="E1043" s="19">
        <v>35</v>
      </c>
      <c r="F1043" s="20">
        <v>106.66944991478</v>
      </c>
      <c r="G1043" s="18" t="s">
        <v>122</v>
      </c>
    </row>
    <row r="1044" spans="2:7" x14ac:dyDescent="0.25">
      <c r="B1044" s="16" t="s">
        <v>131</v>
      </c>
      <c r="C1044" s="17">
        <v>38067</v>
      </c>
      <c r="D1044" s="18" t="s">
        <v>118</v>
      </c>
      <c r="E1044" s="19">
        <v>23</v>
      </c>
      <c r="F1044" s="20">
        <v>71.099513118305495</v>
      </c>
      <c r="G1044" s="18" t="s">
        <v>122</v>
      </c>
    </row>
    <row r="1045" spans="2:7" x14ac:dyDescent="0.25">
      <c r="B1045" s="16" t="s">
        <v>123</v>
      </c>
      <c r="C1045" s="17">
        <v>38837</v>
      </c>
      <c r="D1045" s="18" t="s">
        <v>125</v>
      </c>
      <c r="E1045" s="19">
        <v>32</v>
      </c>
      <c r="F1045" s="20">
        <v>97.982599723305</v>
      </c>
      <c r="G1045" s="18" t="s">
        <v>127</v>
      </c>
    </row>
    <row r="1046" spans="2:7" x14ac:dyDescent="0.25">
      <c r="B1046" s="16" t="s">
        <v>126</v>
      </c>
      <c r="C1046" s="17">
        <v>38232</v>
      </c>
      <c r="D1046" s="18" t="s">
        <v>128</v>
      </c>
      <c r="E1046" s="19">
        <v>46</v>
      </c>
      <c r="F1046" s="20">
        <v>139.82203886104301</v>
      </c>
      <c r="G1046" s="18" t="s">
        <v>119</v>
      </c>
    </row>
    <row r="1047" spans="2:7" x14ac:dyDescent="0.25">
      <c r="B1047" s="16" t="s">
        <v>131</v>
      </c>
      <c r="C1047" s="17">
        <v>38023</v>
      </c>
      <c r="D1047" s="18" t="s">
        <v>115</v>
      </c>
      <c r="E1047" s="19">
        <v>28</v>
      </c>
      <c r="F1047" s="20">
        <v>85.913586896960894</v>
      </c>
      <c r="G1047" s="18" t="s">
        <v>119</v>
      </c>
    </row>
    <row r="1048" spans="2:7" x14ac:dyDescent="0.25">
      <c r="B1048" s="16" t="s">
        <v>131</v>
      </c>
      <c r="C1048" s="17">
        <v>38386</v>
      </c>
      <c r="D1048" s="18" t="s">
        <v>121</v>
      </c>
      <c r="E1048" s="19">
        <v>58</v>
      </c>
      <c r="F1048" s="20">
        <v>176.38262351251001</v>
      </c>
      <c r="G1048" s="18" t="s">
        <v>116</v>
      </c>
    </row>
    <row r="1049" spans="2:7" x14ac:dyDescent="0.25">
      <c r="B1049" s="16" t="s">
        <v>129</v>
      </c>
      <c r="C1049" s="17">
        <v>38672</v>
      </c>
      <c r="D1049" s="18" t="s">
        <v>115</v>
      </c>
      <c r="E1049" s="19">
        <v>19</v>
      </c>
      <c r="F1049" s="20">
        <v>59.083968230358899</v>
      </c>
      <c r="G1049" s="18" t="s">
        <v>116</v>
      </c>
    </row>
    <row r="1050" spans="2:7" x14ac:dyDescent="0.25">
      <c r="B1050" s="16" t="s">
        <v>124</v>
      </c>
      <c r="C1050" s="17">
        <v>38210</v>
      </c>
      <c r="D1050" s="18" t="s">
        <v>115</v>
      </c>
      <c r="E1050" s="19">
        <v>79</v>
      </c>
      <c r="F1050" s="20">
        <v>238.636179652659</v>
      </c>
      <c r="G1050" s="18" t="s">
        <v>127</v>
      </c>
    </row>
    <row r="1051" spans="2:7" x14ac:dyDescent="0.25">
      <c r="B1051" s="16" t="s">
        <v>114</v>
      </c>
      <c r="C1051" s="17">
        <v>38331</v>
      </c>
      <c r="D1051" s="18" t="s">
        <v>128</v>
      </c>
      <c r="E1051" s="19">
        <v>31</v>
      </c>
      <c r="F1051" s="20">
        <v>94.124548214467495</v>
      </c>
      <c r="G1051" s="18" t="s">
        <v>119</v>
      </c>
    </row>
    <row r="1052" spans="2:7" x14ac:dyDescent="0.25">
      <c r="B1052" s="16" t="s">
        <v>131</v>
      </c>
      <c r="C1052" s="17">
        <v>38672</v>
      </c>
      <c r="D1052" s="18" t="s">
        <v>125</v>
      </c>
      <c r="E1052" s="19">
        <v>4</v>
      </c>
      <c r="F1052" s="20">
        <v>14.292798170188901</v>
      </c>
      <c r="G1052" s="18" t="s">
        <v>116</v>
      </c>
    </row>
    <row r="1053" spans="2:7" x14ac:dyDescent="0.25">
      <c r="B1053" s="16" t="s">
        <v>124</v>
      </c>
      <c r="C1053" s="17">
        <v>38804</v>
      </c>
      <c r="D1053" s="18" t="s">
        <v>118</v>
      </c>
      <c r="E1053" s="19">
        <v>91</v>
      </c>
      <c r="F1053" s="20">
        <v>275.50942329434201</v>
      </c>
      <c r="G1053" s="18" t="s">
        <v>119</v>
      </c>
    </row>
    <row r="1054" spans="2:7" x14ac:dyDescent="0.25">
      <c r="B1054" s="16" t="s">
        <v>117</v>
      </c>
      <c r="C1054" s="17">
        <v>38518</v>
      </c>
      <c r="D1054" s="18" t="s">
        <v>115</v>
      </c>
      <c r="E1054" s="19">
        <v>51</v>
      </c>
      <c r="F1054" s="20">
        <v>154.74630946716499</v>
      </c>
      <c r="G1054" s="18" t="s">
        <v>116</v>
      </c>
    </row>
    <row r="1055" spans="2:7" x14ac:dyDescent="0.25">
      <c r="B1055" s="16" t="s">
        <v>129</v>
      </c>
      <c r="C1055" s="17">
        <v>38001</v>
      </c>
      <c r="D1055" s="18" t="s">
        <v>125</v>
      </c>
      <c r="E1055" s="19">
        <v>2</v>
      </c>
      <c r="F1055" s="20">
        <v>8.3443048208269897</v>
      </c>
      <c r="G1055" s="18" t="s">
        <v>116</v>
      </c>
    </row>
    <row r="1056" spans="2:7" x14ac:dyDescent="0.25">
      <c r="B1056" s="16" t="s">
        <v>130</v>
      </c>
      <c r="C1056" s="17">
        <v>38540</v>
      </c>
      <c r="D1056" s="18" t="s">
        <v>121</v>
      </c>
      <c r="E1056" s="19">
        <v>42</v>
      </c>
      <c r="F1056" s="20">
        <v>127.684026754356</v>
      </c>
      <c r="G1056" s="18" t="s">
        <v>122</v>
      </c>
    </row>
    <row r="1057" spans="2:7" x14ac:dyDescent="0.25">
      <c r="B1057" s="16" t="s">
        <v>114</v>
      </c>
      <c r="C1057" s="17">
        <v>38309</v>
      </c>
      <c r="D1057" s="18" t="s">
        <v>115</v>
      </c>
      <c r="E1057" s="19">
        <v>57</v>
      </c>
      <c r="F1057" s="20">
        <v>173.09988607692901</v>
      </c>
      <c r="G1057" s="18" t="s">
        <v>127</v>
      </c>
    </row>
    <row r="1058" spans="2:7" x14ac:dyDescent="0.25">
      <c r="B1058" s="16" t="s">
        <v>124</v>
      </c>
      <c r="C1058" s="17">
        <v>38254</v>
      </c>
      <c r="D1058" s="18" t="s">
        <v>118</v>
      </c>
      <c r="E1058" s="19">
        <v>63</v>
      </c>
      <c r="F1058" s="20">
        <v>190.20945346469699</v>
      </c>
      <c r="G1058" s="18" t="s">
        <v>127</v>
      </c>
    </row>
    <row r="1059" spans="2:7" x14ac:dyDescent="0.25">
      <c r="B1059" s="16" t="s">
        <v>114</v>
      </c>
      <c r="C1059" s="17">
        <v>38111</v>
      </c>
      <c r="D1059" s="18" t="s">
        <v>128</v>
      </c>
      <c r="E1059" s="19">
        <v>37</v>
      </c>
      <c r="F1059" s="20">
        <v>112.970901078111</v>
      </c>
      <c r="G1059" s="18" t="s">
        <v>119</v>
      </c>
    </row>
    <row r="1060" spans="2:7" x14ac:dyDescent="0.25">
      <c r="B1060" s="16" t="s">
        <v>114</v>
      </c>
      <c r="C1060" s="17">
        <v>38056</v>
      </c>
      <c r="D1060" s="18" t="s">
        <v>115</v>
      </c>
      <c r="E1060" s="19">
        <v>30</v>
      </c>
      <c r="F1060" s="20">
        <v>92.612099918838197</v>
      </c>
      <c r="G1060" s="18" t="s">
        <v>116</v>
      </c>
    </row>
    <row r="1061" spans="2:7" x14ac:dyDescent="0.25">
      <c r="B1061" s="16" t="s">
        <v>117</v>
      </c>
      <c r="C1061" s="17">
        <v>38804</v>
      </c>
      <c r="D1061" s="18" t="s">
        <v>118</v>
      </c>
      <c r="E1061" s="19">
        <v>31</v>
      </c>
      <c r="F1061" s="20">
        <v>95.220838912391201</v>
      </c>
      <c r="G1061" s="18" t="s">
        <v>127</v>
      </c>
    </row>
    <row r="1062" spans="2:7" x14ac:dyDescent="0.25">
      <c r="B1062" s="16" t="s">
        <v>126</v>
      </c>
      <c r="C1062" s="17">
        <v>38056</v>
      </c>
      <c r="D1062" s="18" t="s">
        <v>125</v>
      </c>
      <c r="E1062" s="19">
        <v>55</v>
      </c>
      <c r="F1062" s="20">
        <v>167.325404659611</v>
      </c>
      <c r="G1062" s="18" t="s">
        <v>127</v>
      </c>
    </row>
    <row r="1063" spans="2:7" x14ac:dyDescent="0.25">
      <c r="B1063" s="16" t="s">
        <v>130</v>
      </c>
      <c r="C1063" s="17">
        <v>38705</v>
      </c>
      <c r="D1063" s="18" t="s">
        <v>125</v>
      </c>
      <c r="E1063" s="19">
        <v>-5</v>
      </c>
      <c r="F1063" s="20">
        <v>-12.643881441117401</v>
      </c>
      <c r="G1063" s="18" t="s">
        <v>116</v>
      </c>
    </row>
    <row r="1064" spans="2:7" x14ac:dyDescent="0.25">
      <c r="B1064" s="16" t="s">
        <v>123</v>
      </c>
      <c r="C1064" s="17">
        <v>38100</v>
      </c>
      <c r="D1064" s="18" t="s">
        <v>115</v>
      </c>
      <c r="E1064" s="19">
        <v>28</v>
      </c>
      <c r="F1064" s="20">
        <v>85.4609046852582</v>
      </c>
      <c r="G1064" s="18" t="s">
        <v>127</v>
      </c>
    </row>
    <row r="1065" spans="2:7" x14ac:dyDescent="0.25">
      <c r="B1065" s="16" t="s">
        <v>129</v>
      </c>
      <c r="C1065" s="17">
        <v>38584</v>
      </c>
      <c r="D1065" s="18" t="s">
        <v>125</v>
      </c>
      <c r="E1065" s="19">
        <v>93</v>
      </c>
      <c r="F1065" s="20">
        <v>280.15032356040302</v>
      </c>
      <c r="G1065" s="18" t="s">
        <v>119</v>
      </c>
    </row>
    <row r="1066" spans="2:7" x14ac:dyDescent="0.25">
      <c r="B1066" s="16" t="s">
        <v>130</v>
      </c>
      <c r="C1066" s="17">
        <v>38639</v>
      </c>
      <c r="D1066" s="18" t="s">
        <v>121</v>
      </c>
      <c r="E1066" s="19">
        <v>13</v>
      </c>
      <c r="F1066" s="20">
        <v>40.969412971677201</v>
      </c>
      <c r="G1066" s="18" t="s">
        <v>119</v>
      </c>
    </row>
    <row r="1067" spans="2:7" x14ac:dyDescent="0.25">
      <c r="B1067" s="16" t="s">
        <v>126</v>
      </c>
      <c r="C1067" s="17">
        <v>38144</v>
      </c>
      <c r="D1067" s="18" t="s">
        <v>128</v>
      </c>
      <c r="E1067" s="19">
        <v>94</v>
      </c>
      <c r="F1067" s="20">
        <v>284.449600476748</v>
      </c>
      <c r="G1067" s="18" t="s">
        <v>122</v>
      </c>
    </row>
    <row r="1068" spans="2:7" x14ac:dyDescent="0.25">
      <c r="B1068" s="16" t="s">
        <v>130</v>
      </c>
      <c r="C1068" s="17">
        <v>38430</v>
      </c>
      <c r="D1068" s="18" t="s">
        <v>118</v>
      </c>
      <c r="E1068" s="19">
        <v>1</v>
      </c>
      <c r="F1068" s="20">
        <v>4.8568701800652896</v>
      </c>
      <c r="G1068" s="18" t="s">
        <v>127</v>
      </c>
    </row>
    <row r="1069" spans="2:7" x14ac:dyDescent="0.25">
      <c r="B1069" s="16" t="s">
        <v>131</v>
      </c>
      <c r="C1069" s="17">
        <v>38628</v>
      </c>
      <c r="D1069" s="18" t="s">
        <v>118</v>
      </c>
      <c r="E1069" s="19">
        <v>5</v>
      </c>
      <c r="F1069" s="20">
        <v>16.493067805841498</v>
      </c>
      <c r="G1069" s="18" t="s">
        <v>122</v>
      </c>
    </row>
    <row r="1070" spans="2:7" x14ac:dyDescent="0.25">
      <c r="B1070" s="16" t="s">
        <v>124</v>
      </c>
      <c r="C1070" s="17">
        <v>38870</v>
      </c>
      <c r="D1070" s="18" t="s">
        <v>128</v>
      </c>
      <c r="E1070" s="19">
        <v>60</v>
      </c>
      <c r="F1070" s="20">
        <v>181.329603455778</v>
      </c>
      <c r="G1070" s="18" t="s">
        <v>116</v>
      </c>
    </row>
    <row r="1071" spans="2:7" x14ac:dyDescent="0.25">
      <c r="B1071" s="16" t="s">
        <v>117</v>
      </c>
      <c r="C1071" s="17">
        <v>38188</v>
      </c>
      <c r="D1071" s="18" t="s">
        <v>115</v>
      </c>
      <c r="E1071" s="19">
        <v>67</v>
      </c>
      <c r="F1071" s="20">
        <v>203.020855823208</v>
      </c>
      <c r="G1071" s="18" t="s">
        <v>116</v>
      </c>
    </row>
    <row r="1072" spans="2:7" x14ac:dyDescent="0.25">
      <c r="B1072" s="16" t="s">
        <v>117</v>
      </c>
      <c r="C1072" s="17">
        <v>38331</v>
      </c>
      <c r="D1072" s="18" t="s">
        <v>118</v>
      </c>
      <c r="E1072" s="19">
        <v>87</v>
      </c>
      <c r="F1072" s="20">
        <v>263.519296257863</v>
      </c>
      <c r="G1072" s="18" t="s">
        <v>116</v>
      </c>
    </row>
    <row r="1073" spans="2:7" x14ac:dyDescent="0.25">
      <c r="B1073" s="16" t="s">
        <v>117</v>
      </c>
      <c r="C1073" s="17">
        <v>38309</v>
      </c>
      <c r="D1073" s="18" t="s">
        <v>128</v>
      </c>
      <c r="E1073" s="19">
        <v>53</v>
      </c>
      <c r="F1073" s="20">
        <v>161.06925467832301</v>
      </c>
      <c r="G1073" s="18" t="s">
        <v>122</v>
      </c>
    </row>
    <row r="1074" spans="2:7" x14ac:dyDescent="0.25">
      <c r="B1074" s="16" t="s">
        <v>130</v>
      </c>
      <c r="C1074" s="17">
        <v>38573</v>
      </c>
      <c r="D1074" s="18" t="s">
        <v>115</v>
      </c>
      <c r="E1074" s="19">
        <v>74</v>
      </c>
      <c r="F1074" s="20">
        <v>224.19731799549601</v>
      </c>
      <c r="G1074" s="18" t="s">
        <v>116</v>
      </c>
    </row>
    <row r="1075" spans="2:7" x14ac:dyDescent="0.25">
      <c r="B1075" s="16" t="s">
        <v>114</v>
      </c>
      <c r="C1075" s="17">
        <v>39035</v>
      </c>
      <c r="D1075" s="18" t="s">
        <v>115</v>
      </c>
      <c r="E1075" s="19">
        <v>83</v>
      </c>
      <c r="F1075" s="20">
        <v>251.40105252927501</v>
      </c>
      <c r="G1075" s="18" t="s">
        <v>127</v>
      </c>
    </row>
    <row r="1076" spans="2:7" x14ac:dyDescent="0.25">
      <c r="B1076" s="16" t="s">
        <v>131</v>
      </c>
      <c r="C1076" s="17">
        <v>38639</v>
      </c>
      <c r="D1076" s="18" t="s">
        <v>128</v>
      </c>
      <c r="E1076" s="19">
        <v>45</v>
      </c>
      <c r="F1076" s="20">
        <v>136.79350682205401</v>
      </c>
      <c r="G1076" s="18" t="s">
        <v>119</v>
      </c>
    </row>
    <row r="1077" spans="2:7" x14ac:dyDescent="0.25">
      <c r="B1077" s="16" t="s">
        <v>130</v>
      </c>
      <c r="C1077" s="17">
        <v>38166</v>
      </c>
      <c r="D1077" s="18" t="s">
        <v>115</v>
      </c>
      <c r="E1077" s="19">
        <v>36</v>
      </c>
      <c r="F1077" s="20">
        <v>109.96021821591999</v>
      </c>
      <c r="G1077" s="18" t="s">
        <v>127</v>
      </c>
    </row>
    <row r="1078" spans="2:7" x14ac:dyDescent="0.25">
      <c r="B1078" s="16" t="s">
        <v>117</v>
      </c>
      <c r="C1078" s="17">
        <v>38705</v>
      </c>
      <c r="D1078" s="18" t="s">
        <v>118</v>
      </c>
      <c r="E1078" s="19">
        <v>82</v>
      </c>
      <c r="F1078" s="20">
        <v>248.19651758376</v>
      </c>
      <c r="G1078" s="18" t="s">
        <v>119</v>
      </c>
    </row>
    <row r="1079" spans="2:7" x14ac:dyDescent="0.25">
      <c r="B1079" s="16" t="s">
        <v>120</v>
      </c>
      <c r="C1079" s="17">
        <v>38958</v>
      </c>
      <c r="D1079" s="18" t="s">
        <v>118</v>
      </c>
      <c r="E1079" s="19">
        <v>18</v>
      </c>
      <c r="F1079" s="20">
        <v>56.505060708421098</v>
      </c>
      <c r="G1079" s="18" t="s">
        <v>127</v>
      </c>
    </row>
    <row r="1080" spans="2:7" x14ac:dyDescent="0.25">
      <c r="B1080" s="16" t="s">
        <v>129</v>
      </c>
      <c r="C1080" s="17">
        <v>38089</v>
      </c>
      <c r="D1080" s="18" t="s">
        <v>118</v>
      </c>
      <c r="E1080" s="19">
        <v>21</v>
      </c>
      <c r="F1080" s="20">
        <v>64.567599248860006</v>
      </c>
      <c r="G1080" s="18" t="s">
        <v>116</v>
      </c>
    </row>
    <row r="1081" spans="2:7" x14ac:dyDescent="0.25">
      <c r="B1081" s="16" t="s">
        <v>124</v>
      </c>
      <c r="C1081" s="17">
        <v>38529</v>
      </c>
      <c r="D1081" s="18" t="s">
        <v>118</v>
      </c>
      <c r="E1081" s="19">
        <v>56</v>
      </c>
      <c r="F1081" s="20">
        <v>170.16525129894799</v>
      </c>
      <c r="G1081" s="18" t="s">
        <v>116</v>
      </c>
    </row>
    <row r="1082" spans="2:7" x14ac:dyDescent="0.25">
      <c r="B1082" s="16" t="s">
        <v>131</v>
      </c>
      <c r="C1082" s="17">
        <v>38837</v>
      </c>
      <c r="D1082" s="18" t="s">
        <v>125</v>
      </c>
      <c r="E1082" s="19">
        <v>51</v>
      </c>
      <c r="F1082" s="20">
        <v>154.96390627719501</v>
      </c>
      <c r="G1082" s="18" t="s">
        <v>127</v>
      </c>
    </row>
    <row r="1083" spans="2:7" x14ac:dyDescent="0.25">
      <c r="B1083" s="16" t="s">
        <v>126</v>
      </c>
      <c r="C1083" s="17">
        <v>38782</v>
      </c>
      <c r="D1083" s="18" t="s">
        <v>118</v>
      </c>
      <c r="E1083" s="19">
        <v>88</v>
      </c>
      <c r="F1083" s="20">
        <v>266.15496391241197</v>
      </c>
      <c r="G1083" s="18" t="s">
        <v>122</v>
      </c>
    </row>
    <row r="1084" spans="2:7" x14ac:dyDescent="0.25">
      <c r="B1084" s="16" t="s">
        <v>129</v>
      </c>
      <c r="C1084" s="17">
        <v>38463</v>
      </c>
      <c r="D1084" s="18" t="s">
        <v>125</v>
      </c>
      <c r="E1084" s="19">
        <v>93</v>
      </c>
      <c r="F1084" s="20">
        <v>280.95785849203997</v>
      </c>
      <c r="G1084" s="18" t="s">
        <v>127</v>
      </c>
    </row>
    <row r="1085" spans="2:7" x14ac:dyDescent="0.25">
      <c r="B1085" s="16" t="s">
        <v>120</v>
      </c>
      <c r="C1085" s="17">
        <v>38254</v>
      </c>
      <c r="D1085" s="18" t="s">
        <v>115</v>
      </c>
      <c r="E1085" s="19">
        <v>-4</v>
      </c>
      <c r="F1085" s="20">
        <v>-9.79509378079055</v>
      </c>
      <c r="G1085" s="18" t="s">
        <v>122</v>
      </c>
    </row>
    <row r="1086" spans="2:7" x14ac:dyDescent="0.25">
      <c r="B1086" s="16" t="s">
        <v>124</v>
      </c>
      <c r="C1086" s="17">
        <v>38463</v>
      </c>
      <c r="D1086" s="18" t="s">
        <v>125</v>
      </c>
      <c r="E1086" s="19">
        <v>30</v>
      </c>
      <c r="F1086" s="20">
        <v>91.838519584417696</v>
      </c>
      <c r="G1086" s="18" t="s">
        <v>116</v>
      </c>
    </row>
    <row r="1087" spans="2:7" x14ac:dyDescent="0.25">
      <c r="B1087" s="16" t="s">
        <v>130</v>
      </c>
      <c r="C1087" s="17">
        <v>38705</v>
      </c>
      <c r="D1087" s="18" t="s">
        <v>118</v>
      </c>
      <c r="E1087" s="19">
        <v>81</v>
      </c>
      <c r="F1087" s="20">
        <v>245.618294159801</v>
      </c>
      <c r="G1087" s="18" t="s">
        <v>116</v>
      </c>
    </row>
    <row r="1088" spans="2:7" x14ac:dyDescent="0.25">
      <c r="B1088" s="16" t="s">
        <v>124</v>
      </c>
      <c r="C1088" s="17">
        <v>38463</v>
      </c>
      <c r="D1088" s="18" t="s">
        <v>118</v>
      </c>
      <c r="E1088" s="19">
        <v>58</v>
      </c>
      <c r="F1088" s="20">
        <v>175.79350700615501</v>
      </c>
      <c r="G1088" s="18" t="s">
        <v>119</v>
      </c>
    </row>
    <row r="1089" spans="2:7" x14ac:dyDescent="0.25">
      <c r="B1089" s="16" t="s">
        <v>120</v>
      </c>
      <c r="C1089" s="17">
        <v>37990</v>
      </c>
      <c r="D1089" s="18" t="s">
        <v>128</v>
      </c>
      <c r="E1089" s="19">
        <v>50</v>
      </c>
      <c r="F1089" s="20">
        <v>151.96180824733801</v>
      </c>
      <c r="G1089" s="18" t="s">
        <v>119</v>
      </c>
    </row>
    <row r="1090" spans="2:7" x14ac:dyDescent="0.25">
      <c r="B1090" s="16" t="s">
        <v>123</v>
      </c>
      <c r="C1090" s="17">
        <v>38166</v>
      </c>
      <c r="D1090" s="18" t="s">
        <v>115</v>
      </c>
      <c r="E1090" s="19">
        <v>92</v>
      </c>
      <c r="F1090" s="20">
        <v>277.647310008722</v>
      </c>
      <c r="G1090" s="18" t="s">
        <v>116</v>
      </c>
    </row>
    <row r="1091" spans="2:7" x14ac:dyDescent="0.25">
      <c r="B1091" s="16" t="s">
        <v>120</v>
      </c>
      <c r="C1091" s="17">
        <v>39035</v>
      </c>
      <c r="D1091" s="18" t="s">
        <v>118</v>
      </c>
      <c r="E1091" s="19">
        <v>27</v>
      </c>
      <c r="F1091" s="20">
        <v>82.124904169698794</v>
      </c>
      <c r="G1091" s="18" t="s">
        <v>116</v>
      </c>
    </row>
    <row r="1092" spans="2:7" x14ac:dyDescent="0.25">
      <c r="B1092" s="16" t="s">
        <v>123</v>
      </c>
      <c r="C1092" s="17">
        <v>38221</v>
      </c>
      <c r="D1092" s="18" t="s">
        <v>118</v>
      </c>
      <c r="E1092" s="19">
        <v>61</v>
      </c>
      <c r="F1092" s="20">
        <v>184.45390394551401</v>
      </c>
      <c r="G1092" s="18" t="s">
        <v>116</v>
      </c>
    </row>
    <row r="1093" spans="2:7" x14ac:dyDescent="0.25">
      <c r="B1093" s="16" t="s">
        <v>124</v>
      </c>
      <c r="C1093" s="17">
        <v>38925</v>
      </c>
      <c r="D1093" s="18" t="s">
        <v>128</v>
      </c>
      <c r="E1093" s="19">
        <v>7</v>
      </c>
      <c r="F1093" s="20">
        <v>23.198272342782101</v>
      </c>
      <c r="G1093" s="18" t="s">
        <v>116</v>
      </c>
    </row>
    <row r="1094" spans="2:7" x14ac:dyDescent="0.25">
      <c r="B1094" s="16" t="s">
        <v>114</v>
      </c>
      <c r="C1094" s="17">
        <v>38331</v>
      </c>
      <c r="D1094" s="18" t="s">
        <v>115</v>
      </c>
      <c r="E1094" s="19">
        <v>25</v>
      </c>
      <c r="F1094" s="20">
        <v>76.517978614258794</v>
      </c>
      <c r="G1094" s="18" t="s">
        <v>119</v>
      </c>
    </row>
    <row r="1095" spans="2:7" x14ac:dyDescent="0.25">
      <c r="B1095" s="16" t="s">
        <v>120</v>
      </c>
      <c r="C1095" s="17">
        <v>38221</v>
      </c>
      <c r="D1095" s="18" t="s">
        <v>115</v>
      </c>
      <c r="E1095" s="19">
        <v>84</v>
      </c>
      <c r="F1095" s="20">
        <v>254.213107690019</v>
      </c>
      <c r="G1095" s="18" t="s">
        <v>116</v>
      </c>
    </row>
    <row r="1096" spans="2:7" x14ac:dyDescent="0.25">
      <c r="B1096" s="16" t="s">
        <v>114</v>
      </c>
      <c r="C1096" s="17">
        <v>38078</v>
      </c>
      <c r="D1096" s="18" t="s">
        <v>125</v>
      </c>
      <c r="E1096" s="19">
        <v>66</v>
      </c>
      <c r="F1096" s="20">
        <v>199.92451734593999</v>
      </c>
      <c r="G1096" s="18" t="s">
        <v>122</v>
      </c>
    </row>
    <row r="1097" spans="2:7" x14ac:dyDescent="0.25">
      <c r="B1097" s="16" t="s">
        <v>129</v>
      </c>
      <c r="C1097" s="17">
        <v>38111</v>
      </c>
      <c r="D1097" s="18" t="s">
        <v>125</v>
      </c>
      <c r="E1097" s="19">
        <v>89</v>
      </c>
      <c r="F1097" s="20">
        <v>269.23471780277299</v>
      </c>
      <c r="G1097" s="18" t="s">
        <v>127</v>
      </c>
    </row>
    <row r="1098" spans="2:7" x14ac:dyDescent="0.25">
      <c r="B1098" s="16" t="s">
        <v>126</v>
      </c>
      <c r="C1098" s="17">
        <v>38485</v>
      </c>
      <c r="D1098" s="18" t="s">
        <v>118</v>
      </c>
      <c r="E1098" s="19">
        <v>32</v>
      </c>
      <c r="F1098" s="20">
        <v>97.883310582745395</v>
      </c>
      <c r="G1098" s="18" t="s">
        <v>119</v>
      </c>
    </row>
    <row r="1099" spans="2:7" x14ac:dyDescent="0.25">
      <c r="B1099" s="16" t="s">
        <v>126</v>
      </c>
      <c r="C1099" s="17">
        <v>38903</v>
      </c>
      <c r="D1099" s="18" t="s">
        <v>115</v>
      </c>
      <c r="E1099" s="19">
        <v>78</v>
      </c>
      <c r="F1099" s="20">
        <v>236.26032561472999</v>
      </c>
      <c r="G1099" s="18" t="s">
        <v>119</v>
      </c>
    </row>
    <row r="1100" spans="2:7" x14ac:dyDescent="0.25">
      <c r="B1100" s="16" t="s">
        <v>129</v>
      </c>
      <c r="C1100" s="17">
        <v>38793</v>
      </c>
      <c r="D1100" s="18" t="s">
        <v>121</v>
      </c>
      <c r="E1100" s="19">
        <v>56</v>
      </c>
      <c r="F1100" s="20">
        <v>169.98666558681001</v>
      </c>
      <c r="G1100" s="18" t="s">
        <v>122</v>
      </c>
    </row>
    <row r="1101" spans="2:7" x14ac:dyDescent="0.25">
      <c r="B1101" s="16" t="s">
        <v>124</v>
      </c>
      <c r="C1101" s="17">
        <v>39079</v>
      </c>
      <c r="D1101" s="18" t="s">
        <v>118</v>
      </c>
      <c r="E1101" s="19">
        <v>80</v>
      </c>
      <c r="F1101" s="20">
        <v>241.53786763068001</v>
      </c>
      <c r="G1101" s="18" t="s">
        <v>119</v>
      </c>
    </row>
    <row r="1102" spans="2:7" x14ac:dyDescent="0.25">
      <c r="B1102" s="16" t="s">
        <v>131</v>
      </c>
      <c r="C1102" s="17">
        <v>38386</v>
      </c>
      <c r="D1102" s="18" t="s">
        <v>128</v>
      </c>
      <c r="E1102" s="19">
        <v>72</v>
      </c>
      <c r="F1102" s="20">
        <v>218.32896513434599</v>
      </c>
      <c r="G1102" s="18" t="s">
        <v>119</v>
      </c>
    </row>
    <row r="1103" spans="2:7" x14ac:dyDescent="0.25">
      <c r="B1103" s="16" t="s">
        <v>123</v>
      </c>
      <c r="C1103" s="17">
        <v>38672</v>
      </c>
      <c r="D1103" s="18" t="s">
        <v>115</v>
      </c>
      <c r="E1103" s="19">
        <v>23</v>
      </c>
      <c r="F1103" s="20">
        <v>71.298686579104498</v>
      </c>
      <c r="G1103" s="18" t="s">
        <v>127</v>
      </c>
    </row>
    <row r="1104" spans="2:7" x14ac:dyDescent="0.25">
      <c r="B1104" s="16" t="s">
        <v>131</v>
      </c>
      <c r="C1104" s="17">
        <v>38782</v>
      </c>
      <c r="D1104" s="18" t="s">
        <v>128</v>
      </c>
      <c r="E1104" s="19">
        <v>-2</v>
      </c>
      <c r="F1104" s="20">
        <v>-3.6886090441469799</v>
      </c>
      <c r="G1104" s="18" t="s">
        <v>122</v>
      </c>
    </row>
    <row r="1105" spans="2:7" x14ac:dyDescent="0.25">
      <c r="B1105" s="16" t="s">
        <v>124</v>
      </c>
      <c r="C1105" s="17">
        <v>38265</v>
      </c>
      <c r="D1105" s="18" t="s">
        <v>115</v>
      </c>
      <c r="E1105" s="19">
        <v>81</v>
      </c>
      <c r="F1105" s="20">
        <v>245.36857839567099</v>
      </c>
      <c r="G1105" s="18" t="s">
        <v>116</v>
      </c>
    </row>
    <row r="1106" spans="2:7" x14ac:dyDescent="0.25">
      <c r="B1106" s="16" t="s">
        <v>129</v>
      </c>
      <c r="C1106" s="17">
        <v>38661</v>
      </c>
      <c r="D1106" s="18" t="s">
        <v>121</v>
      </c>
      <c r="E1106" s="19">
        <v>-4</v>
      </c>
      <c r="F1106" s="20">
        <v>-10.626598892969399</v>
      </c>
      <c r="G1106" s="18" t="s">
        <v>122</v>
      </c>
    </row>
    <row r="1107" spans="2:7" x14ac:dyDescent="0.25">
      <c r="B1107" s="16" t="s">
        <v>114</v>
      </c>
      <c r="C1107" s="17">
        <v>38353</v>
      </c>
      <c r="D1107" s="18" t="s">
        <v>128</v>
      </c>
      <c r="E1107" s="19">
        <v>81</v>
      </c>
      <c r="F1107" s="20">
        <v>245.47079100584901</v>
      </c>
      <c r="G1107" s="18" t="s">
        <v>116</v>
      </c>
    </row>
    <row r="1108" spans="2:7" x14ac:dyDescent="0.25">
      <c r="B1108" s="16" t="s">
        <v>124</v>
      </c>
      <c r="C1108" s="17">
        <v>38056</v>
      </c>
      <c r="D1108" s="18" t="s">
        <v>121</v>
      </c>
      <c r="E1108" s="19">
        <v>-9</v>
      </c>
      <c r="F1108" s="20">
        <v>-24.9016077704492</v>
      </c>
      <c r="G1108" s="18" t="s">
        <v>119</v>
      </c>
    </row>
    <row r="1109" spans="2:7" x14ac:dyDescent="0.25">
      <c r="B1109" s="16" t="s">
        <v>117</v>
      </c>
      <c r="C1109" s="17">
        <v>38419</v>
      </c>
      <c r="D1109" s="18" t="s">
        <v>125</v>
      </c>
      <c r="E1109" s="19">
        <v>67</v>
      </c>
      <c r="F1109" s="20">
        <v>203.38866153473899</v>
      </c>
      <c r="G1109" s="18" t="s">
        <v>122</v>
      </c>
    </row>
    <row r="1110" spans="2:7" x14ac:dyDescent="0.25">
      <c r="B1110" s="16" t="s">
        <v>114</v>
      </c>
      <c r="C1110" s="17">
        <v>38386</v>
      </c>
      <c r="D1110" s="18" t="s">
        <v>128</v>
      </c>
      <c r="E1110" s="19">
        <v>27</v>
      </c>
      <c r="F1110" s="20">
        <v>83.259650238493805</v>
      </c>
      <c r="G1110" s="18" t="s">
        <v>122</v>
      </c>
    </row>
    <row r="1111" spans="2:7" x14ac:dyDescent="0.25">
      <c r="B1111" s="16" t="s">
        <v>124</v>
      </c>
      <c r="C1111" s="17">
        <v>38782</v>
      </c>
      <c r="D1111" s="18" t="s">
        <v>128</v>
      </c>
      <c r="E1111" s="19">
        <v>-1</v>
      </c>
      <c r="F1111" s="20">
        <v>-1.4486502930593201</v>
      </c>
      <c r="G1111" s="18" t="s">
        <v>127</v>
      </c>
    </row>
    <row r="1112" spans="2:7" x14ac:dyDescent="0.25">
      <c r="B1112" s="16" t="s">
        <v>120</v>
      </c>
      <c r="C1112" s="17">
        <v>38595</v>
      </c>
      <c r="D1112" s="18" t="s">
        <v>128</v>
      </c>
      <c r="E1112" s="19">
        <v>24</v>
      </c>
      <c r="F1112" s="20">
        <v>74.448442468444199</v>
      </c>
      <c r="G1112" s="18" t="s">
        <v>127</v>
      </c>
    </row>
    <row r="1113" spans="2:7" x14ac:dyDescent="0.25">
      <c r="B1113" s="16" t="s">
        <v>117</v>
      </c>
      <c r="C1113" s="17">
        <v>38749</v>
      </c>
      <c r="D1113" s="18" t="s">
        <v>125</v>
      </c>
      <c r="E1113" s="19">
        <v>80</v>
      </c>
      <c r="F1113" s="20">
        <v>241.968112228763</v>
      </c>
      <c r="G1113" s="18" t="s">
        <v>127</v>
      </c>
    </row>
    <row r="1114" spans="2:7" x14ac:dyDescent="0.25">
      <c r="B1114" s="16" t="s">
        <v>123</v>
      </c>
      <c r="C1114" s="17">
        <v>38265</v>
      </c>
      <c r="D1114" s="18" t="s">
        <v>115</v>
      </c>
      <c r="E1114" s="19">
        <v>82</v>
      </c>
      <c r="F1114" s="20">
        <v>248.20917526875201</v>
      </c>
      <c r="G1114" s="18" t="s">
        <v>116</v>
      </c>
    </row>
    <row r="1115" spans="2:7" x14ac:dyDescent="0.25">
      <c r="B1115" s="16" t="s">
        <v>130</v>
      </c>
      <c r="C1115" s="17">
        <v>38716</v>
      </c>
      <c r="D1115" s="18" t="s">
        <v>118</v>
      </c>
      <c r="E1115" s="19">
        <v>1</v>
      </c>
      <c r="F1115" s="20">
        <v>5.5518623429739202</v>
      </c>
      <c r="G1115" s="18" t="s">
        <v>127</v>
      </c>
    </row>
    <row r="1116" spans="2:7" x14ac:dyDescent="0.25">
      <c r="B1116" s="16" t="s">
        <v>126</v>
      </c>
      <c r="C1116" s="17">
        <v>38089</v>
      </c>
      <c r="D1116" s="18" t="s">
        <v>118</v>
      </c>
      <c r="E1116" s="19">
        <v>11</v>
      </c>
      <c r="F1116" s="20">
        <v>35.277547883231797</v>
      </c>
      <c r="G1116" s="18" t="s">
        <v>122</v>
      </c>
    </row>
    <row r="1117" spans="2:7" x14ac:dyDescent="0.25">
      <c r="B1117" s="16" t="s">
        <v>114</v>
      </c>
      <c r="C1117" s="17">
        <v>38914</v>
      </c>
      <c r="D1117" s="18" t="s">
        <v>128</v>
      </c>
      <c r="E1117" s="19">
        <v>12</v>
      </c>
      <c r="F1117" s="20">
        <v>37.331388811713403</v>
      </c>
      <c r="G1117" s="18" t="s">
        <v>127</v>
      </c>
    </row>
    <row r="1118" spans="2:7" x14ac:dyDescent="0.25">
      <c r="B1118" s="16" t="s">
        <v>131</v>
      </c>
      <c r="C1118" s="17">
        <v>38331</v>
      </c>
      <c r="D1118" s="18" t="s">
        <v>125</v>
      </c>
      <c r="E1118" s="19">
        <v>54</v>
      </c>
      <c r="F1118" s="20">
        <v>164.38171569286999</v>
      </c>
      <c r="G1118" s="18" t="s">
        <v>127</v>
      </c>
    </row>
    <row r="1119" spans="2:7" x14ac:dyDescent="0.25">
      <c r="B1119" s="16" t="s">
        <v>130</v>
      </c>
      <c r="C1119" s="17">
        <v>39024</v>
      </c>
      <c r="D1119" s="18" t="s">
        <v>128</v>
      </c>
      <c r="E1119" s="19">
        <v>78</v>
      </c>
      <c r="F1119" s="20">
        <v>236.65619273355301</v>
      </c>
      <c r="G1119" s="18" t="s">
        <v>122</v>
      </c>
    </row>
    <row r="1120" spans="2:7" x14ac:dyDescent="0.25">
      <c r="B1120" s="16" t="s">
        <v>131</v>
      </c>
      <c r="C1120" s="17">
        <v>38023</v>
      </c>
      <c r="D1120" s="18" t="s">
        <v>128</v>
      </c>
      <c r="E1120" s="19">
        <v>-8</v>
      </c>
      <c r="F1120" s="20">
        <v>-21.770000035096199</v>
      </c>
      <c r="G1120" s="18" t="s">
        <v>122</v>
      </c>
    </row>
    <row r="1121" spans="2:7" x14ac:dyDescent="0.25">
      <c r="B1121" s="16" t="s">
        <v>114</v>
      </c>
      <c r="C1121" s="17">
        <v>38034</v>
      </c>
      <c r="D1121" s="18" t="s">
        <v>125</v>
      </c>
      <c r="E1121" s="19">
        <v>6</v>
      </c>
      <c r="F1121" s="20">
        <v>19.844298491399002</v>
      </c>
      <c r="G1121" s="18" t="s">
        <v>116</v>
      </c>
    </row>
    <row r="1122" spans="2:7" x14ac:dyDescent="0.25">
      <c r="B1122" s="16" t="s">
        <v>123</v>
      </c>
      <c r="C1122" s="17">
        <v>38265</v>
      </c>
      <c r="D1122" s="18" t="s">
        <v>118</v>
      </c>
      <c r="E1122" s="19">
        <v>30</v>
      </c>
      <c r="F1122" s="20">
        <v>91.748243472806905</v>
      </c>
      <c r="G1122" s="18" t="s">
        <v>122</v>
      </c>
    </row>
    <row r="1123" spans="2:7" x14ac:dyDescent="0.25">
      <c r="B1123" s="16" t="s">
        <v>124</v>
      </c>
      <c r="C1123" s="17">
        <v>38749</v>
      </c>
      <c r="D1123" s="18" t="s">
        <v>115</v>
      </c>
      <c r="E1123" s="19">
        <v>55</v>
      </c>
      <c r="F1123" s="20">
        <v>166.81449022634499</v>
      </c>
      <c r="G1123" s="18" t="s">
        <v>116</v>
      </c>
    </row>
    <row r="1124" spans="2:7" x14ac:dyDescent="0.25">
      <c r="B1124" s="16" t="s">
        <v>131</v>
      </c>
      <c r="C1124" s="17">
        <v>38804</v>
      </c>
      <c r="D1124" s="18" t="s">
        <v>125</v>
      </c>
      <c r="E1124" s="19">
        <v>53</v>
      </c>
      <c r="F1124" s="20">
        <v>161.24130416457101</v>
      </c>
      <c r="G1124" s="18" t="s">
        <v>127</v>
      </c>
    </row>
    <row r="1125" spans="2:7" x14ac:dyDescent="0.25">
      <c r="B1125" s="16" t="s">
        <v>120</v>
      </c>
      <c r="C1125" s="17">
        <v>38397</v>
      </c>
      <c r="D1125" s="18" t="s">
        <v>128</v>
      </c>
      <c r="E1125" s="19">
        <v>29</v>
      </c>
      <c r="F1125" s="20">
        <v>88.931035912155707</v>
      </c>
      <c r="G1125" s="18" t="s">
        <v>127</v>
      </c>
    </row>
    <row r="1126" spans="2:7" x14ac:dyDescent="0.25">
      <c r="B1126" s="16" t="s">
        <v>114</v>
      </c>
      <c r="C1126" s="17">
        <v>38089</v>
      </c>
      <c r="D1126" s="18" t="s">
        <v>115</v>
      </c>
      <c r="E1126" s="19">
        <v>75</v>
      </c>
      <c r="F1126" s="20">
        <v>227.03788190973401</v>
      </c>
      <c r="G1126" s="18" t="s">
        <v>119</v>
      </c>
    </row>
    <row r="1127" spans="2:7" x14ac:dyDescent="0.25">
      <c r="B1127" s="16" t="s">
        <v>120</v>
      </c>
      <c r="C1127" s="17">
        <v>38320</v>
      </c>
      <c r="D1127" s="18" t="s">
        <v>118</v>
      </c>
      <c r="E1127" s="19">
        <v>78</v>
      </c>
      <c r="F1127" s="20">
        <v>235.68084148847501</v>
      </c>
      <c r="G1127" s="18" t="s">
        <v>116</v>
      </c>
    </row>
    <row r="1128" spans="2:7" x14ac:dyDescent="0.25">
      <c r="B1128" s="16" t="s">
        <v>123</v>
      </c>
      <c r="C1128" s="17">
        <v>38980</v>
      </c>
      <c r="D1128" s="18" t="s">
        <v>118</v>
      </c>
      <c r="E1128" s="19">
        <v>6</v>
      </c>
      <c r="F1128" s="20">
        <v>20.386126115237101</v>
      </c>
      <c r="G1128" s="18" t="s">
        <v>116</v>
      </c>
    </row>
    <row r="1129" spans="2:7" x14ac:dyDescent="0.25">
      <c r="B1129" s="16" t="s">
        <v>124</v>
      </c>
      <c r="C1129" s="17">
        <v>38562</v>
      </c>
      <c r="D1129" s="18" t="s">
        <v>115</v>
      </c>
      <c r="E1129" s="19">
        <v>57</v>
      </c>
      <c r="F1129" s="20">
        <v>172.66966829976801</v>
      </c>
      <c r="G1129" s="18" t="s">
        <v>122</v>
      </c>
    </row>
    <row r="1130" spans="2:7" x14ac:dyDescent="0.25">
      <c r="B1130" s="16" t="s">
        <v>117</v>
      </c>
      <c r="C1130" s="17">
        <v>38452</v>
      </c>
      <c r="D1130" s="18" t="s">
        <v>125</v>
      </c>
      <c r="E1130" s="19">
        <v>35</v>
      </c>
      <c r="F1130" s="20">
        <v>106.52782470569301</v>
      </c>
      <c r="G1130" s="18" t="s">
        <v>116</v>
      </c>
    </row>
    <row r="1131" spans="2:7" x14ac:dyDescent="0.25">
      <c r="B1131" s="16" t="s">
        <v>131</v>
      </c>
      <c r="C1131" s="17">
        <v>39035</v>
      </c>
      <c r="D1131" s="18" t="s">
        <v>125</v>
      </c>
      <c r="E1131" s="19">
        <v>72</v>
      </c>
      <c r="F1131" s="20">
        <v>217.36532183251401</v>
      </c>
      <c r="G1131" s="18" t="s">
        <v>119</v>
      </c>
    </row>
    <row r="1132" spans="2:7" x14ac:dyDescent="0.25">
      <c r="B1132" s="16" t="s">
        <v>130</v>
      </c>
      <c r="C1132" s="17">
        <v>38155</v>
      </c>
      <c r="D1132" s="18" t="s">
        <v>128</v>
      </c>
      <c r="E1132" s="19">
        <v>79</v>
      </c>
      <c r="F1132" s="20">
        <v>238.31546571286199</v>
      </c>
      <c r="G1132" s="18" t="s">
        <v>116</v>
      </c>
    </row>
    <row r="1133" spans="2:7" x14ac:dyDescent="0.25">
      <c r="B1133" s="16" t="s">
        <v>131</v>
      </c>
      <c r="C1133" s="17">
        <v>38463</v>
      </c>
      <c r="D1133" s="18" t="s">
        <v>115</v>
      </c>
      <c r="E1133" s="19">
        <v>89</v>
      </c>
      <c r="F1133" s="20">
        <v>269.01861699610203</v>
      </c>
      <c r="G1133" s="18" t="s">
        <v>122</v>
      </c>
    </row>
    <row r="1134" spans="2:7" x14ac:dyDescent="0.25">
      <c r="B1134" s="16" t="s">
        <v>130</v>
      </c>
      <c r="C1134" s="17">
        <v>38474</v>
      </c>
      <c r="D1134" s="18" t="s">
        <v>125</v>
      </c>
      <c r="E1134" s="19">
        <v>84</v>
      </c>
      <c r="F1134" s="20">
        <v>252.58494974261899</v>
      </c>
      <c r="G1134" s="18" t="s">
        <v>127</v>
      </c>
    </row>
    <row r="1135" spans="2:7" x14ac:dyDescent="0.25">
      <c r="B1135" s="16" t="s">
        <v>126</v>
      </c>
      <c r="C1135" s="17">
        <v>38969</v>
      </c>
      <c r="D1135" s="18" t="s">
        <v>128</v>
      </c>
      <c r="E1135" s="19">
        <v>43</v>
      </c>
      <c r="F1135" s="20">
        <v>130.65515170314299</v>
      </c>
      <c r="G1135" s="18" t="s">
        <v>122</v>
      </c>
    </row>
    <row r="1136" spans="2:7" x14ac:dyDescent="0.25">
      <c r="B1136" s="16" t="s">
        <v>129</v>
      </c>
      <c r="C1136" s="17">
        <v>38738</v>
      </c>
      <c r="D1136" s="18" t="s">
        <v>115</v>
      </c>
      <c r="E1136" s="19">
        <v>-4</v>
      </c>
      <c r="F1136" s="20">
        <v>-9.9651950427893006</v>
      </c>
      <c r="G1136" s="18" t="s">
        <v>119</v>
      </c>
    </row>
    <row r="1137" spans="2:7" x14ac:dyDescent="0.25">
      <c r="B1137" s="16" t="s">
        <v>129</v>
      </c>
      <c r="C1137" s="17">
        <v>38364</v>
      </c>
      <c r="D1137" s="18" t="s">
        <v>118</v>
      </c>
      <c r="E1137" s="19">
        <v>51</v>
      </c>
      <c r="F1137" s="20">
        <v>154.66031011925401</v>
      </c>
      <c r="G1137" s="18" t="s">
        <v>122</v>
      </c>
    </row>
    <row r="1138" spans="2:7" x14ac:dyDescent="0.25">
      <c r="B1138" s="16" t="s">
        <v>114</v>
      </c>
      <c r="C1138" s="17">
        <v>38859</v>
      </c>
      <c r="D1138" s="18" t="s">
        <v>115</v>
      </c>
      <c r="E1138" s="19">
        <v>17</v>
      </c>
      <c r="F1138" s="20">
        <v>53.0725768467614</v>
      </c>
      <c r="G1138" s="18" t="s">
        <v>122</v>
      </c>
    </row>
    <row r="1139" spans="2:7" x14ac:dyDescent="0.25">
      <c r="B1139" s="16" t="s">
        <v>117</v>
      </c>
      <c r="C1139" s="17">
        <v>39035</v>
      </c>
      <c r="D1139" s="18" t="s">
        <v>128</v>
      </c>
      <c r="E1139" s="19">
        <v>51</v>
      </c>
      <c r="F1139" s="20">
        <v>155.23584686430701</v>
      </c>
      <c r="G1139" s="18" t="s">
        <v>122</v>
      </c>
    </row>
    <row r="1140" spans="2:7" x14ac:dyDescent="0.25">
      <c r="B1140" s="16" t="s">
        <v>130</v>
      </c>
      <c r="C1140" s="17">
        <v>38782</v>
      </c>
      <c r="D1140" s="18" t="s">
        <v>125</v>
      </c>
      <c r="E1140" s="19">
        <v>14</v>
      </c>
      <c r="F1140" s="20">
        <v>44.195651647645001</v>
      </c>
      <c r="G1140" s="18" t="s">
        <v>122</v>
      </c>
    </row>
    <row r="1141" spans="2:7" x14ac:dyDescent="0.25">
      <c r="B1141" s="16" t="s">
        <v>120</v>
      </c>
      <c r="C1141" s="17">
        <v>39068</v>
      </c>
      <c r="D1141" s="18" t="s">
        <v>115</v>
      </c>
      <c r="E1141" s="19">
        <v>60</v>
      </c>
      <c r="F1141" s="20">
        <v>181.87259058007899</v>
      </c>
      <c r="G1141" s="18" t="s">
        <v>127</v>
      </c>
    </row>
    <row r="1142" spans="2:7" x14ac:dyDescent="0.25">
      <c r="B1142" s="16" t="s">
        <v>131</v>
      </c>
      <c r="C1142" s="17">
        <v>38309</v>
      </c>
      <c r="D1142" s="18" t="s">
        <v>128</v>
      </c>
      <c r="E1142" s="19">
        <v>-8</v>
      </c>
      <c r="F1142" s="20">
        <v>-21.981669305596402</v>
      </c>
      <c r="G1142" s="18" t="s">
        <v>122</v>
      </c>
    </row>
    <row r="1143" spans="2:7" x14ac:dyDescent="0.25">
      <c r="B1143" s="16" t="s">
        <v>114</v>
      </c>
      <c r="C1143" s="17">
        <v>38375</v>
      </c>
      <c r="D1143" s="18" t="s">
        <v>125</v>
      </c>
      <c r="E1143" s="19">
        <v>94</v>
      </c>
      <c r="F1143" s="20">
        <v>284.41944495958899</v>
      </c>
      <c r="G1143" s="18" t="s">
        <v>116</v>
      </c>
    </row>
    <row r="1144" spans="2:7" x14ac:dyDescent="0.25">
      <c r="B1144" s="16" t="s">
        <v>123</v>
      </c>
      <c r="C1144" s="17">
        <v>38749</v>
      </c>
      <c r="D1144" s="18" t="s">
        <v>118</v>
      </c>
      <c r="E1144" s="19">
        <v>66</v>
      </c>
      <c r="F1144" s="20">
        <v>199.59386136754199</v>
      </c>
      <c r="G1144" s="18" t="s">
        <v>127</v>
      </c>
    </row>
    <row r="1145" spans="2:7" x14ac:dyDescent="0.25">
      <c r="B1145" s="16" t="s">
        <v>123</v>
      </c>
      <c r="C1145" s="17">
        <v>38342</v>
      </c>
      <c r="D1145" s="18" t="s">
        <v>115</v>
      </c>
      <c r="E1145" s="19">
        <v>77</v>
      </c>
      <c r="F1145" s="20">
        <v>232.62615004199799</v>
      </c>
      <c r="G1145" s="18" t="s">
        <v>119</v>
      </c>
    </row>
    <row r="1146" spans="2:7" x14ac:dyDescent="0.25">
      <c r="B1146" s="16" t="s">
        <v>117</v>
      </c>
      <c r="C1146" s="17">
        <v>38331</v>
      </c>
      <c r="D1146" s="18" t="s">
        <v>125</v>
      </c>
      <c r="E1146" s="19">
        <v>65</v>
      </c>
      <c r="F1146" s="20">
        <v>197.33096007812901</v>
      </c>
      <c r="G1146" s="18" t="s">
        <v>127</v>
      </c>
    </row>
    <row r="1147" spans="2:7" x14ac:dyDescent="0.25">
      <c r="B1147" s="16" t="s">
        <v>117</v>
      </c>
      <c r="C1147" s="17">
        <v>38463</v>
      </c>
      <c r="D1147" s="18" t="s">
        <v>128</v>
      </c>
      <c r="E1147" s="19">
        <v>29</v>
      </c>
      <c r="F1147" s="20">
        <v>89.184247826635996</v>
      </c>
      <c r="G1147" s="18" t="s">
        <v>119</v>
      </c>
    </row>
    <row r="1148" spans="2:7" x14ac:dyDescent="0.25">
      <c r="B1148" s="16" t="s">
        <v>123</v>
      </c>
      <c r="C1148" s="17">
        <v>38177</v>
      </c>
      <c r="D1148" s="18" t="s">
        <v>121</v>
      </c>
      <c r="E1148" s="19">
        <v>8</v>
      </c>
      <c r="F1148" s="20">
        <v>26.0881674180361</v>
      </c>
      <c r="G1148" s="18" t="s">
        <v>127</v>
      </c>
    </row>
    <row r="1149" spans="2:7" x14ac:dyDescent="0.25">
      <c r="B1149" s="16" t="s">
        <v>120</v>
      </c>
      <c r="C1149" s="17">
        <v>38727</v>
      </c>
      <c r="D1149" s="18" t="s">
        <v>121</v>
      </c>
      <c r="E1149" s="19">
        <v>42</v>
      </c>
      <c r="F1149" s="20">
        <v>127.868580547349</v>
      </c>
      <c r="G1149" s="18" t="s">
        <v>127</v>
      </c>
    </row>
    <row r="1150" spans="2:7" x14ac:dyDescent="0.25">
      <c r="B1150" s="16" t="s">
        <v>114</v>
      </c>
      <c r="C1150" s="17">
        <v>38045</v>
      </c>
      <c r="D1150" s="18" t="s">
        <v>118</v>
      </c>
      <c r="E1150" s="19">
        <v>93</v>
      </c>
      <c r="F1150" s="20">
        <v>280.72118754503401</v>
      </c>
      <c r="G1150" s="18" t="s">
        <v>119</v>
      </c>
    </row>
    <row r="1151" spans="2:7" x14ac:dyDescent="0.25">
      <c r="B1151" s="16" t="s">
        <v>123</v>
      </c>
      <c r="C1151" s="17">
        <v>38144</v>
      </c>
      <c r="D1151" s="18" t="s">
        <v>118</v>
      </c>
      <c r="E1151" s="19">
        <v>69</v>
      </c>
      <c r="F1151" s="20">
        <v>209.153628171767</v>
      </c>
      <c r="G1151" s="18" t="s">
        <v>116</v>
      </c>
    </row>
    <row r="1152" spans="2:7" x14ac:dyDescent="0.25">
      <c r="B1152" s="16" t="s">
        <v>124</v>
      </c>
      <c r="C1152" s="17">
        <v>38903</v>
      </c>
      <c r="D1152" s="18" t="s">
        <v>128</v>
      </c>
      <c r="E1152" s="19">
        <v>91</v>
      </c>
      <c r="F1152" s="20">
        <v>274.80447122686701</v>
      </c>
      <c r="G1152" s="18" t="s">
        <v>116</v>
      </c>
    </row>
    <row r="1153" spans="2:7" x14ac:dyDescent="0.25">
      <c r="B1153" s="16" t="s">
        <v>117</v>
      </c>
      <c r="C1153" s="17">
        <v>38386</v>
      </c>
      <c r="D1153" s="18" t="s">
        <v>125</v>
      </c>
      <c r="E1153" s="19">
        <v>11</v>
      </c>
      <c r="F1153" s="20">
        <v>34.520998663564399</v>
      </c>
      <c r="G1153" s="18" t="s">
        <v>116</v>
      </c>
    </row>
    <row r="1154" spans="2:7" x14ac:dyDescent="0.25">
      <c r="B1154" s="16" t="s">
        <v>117</v>
      </c>
      <c r="C1154" s="17">
        <v>38353</v>
      </c>
      <c r="D1154" s="18" t="s">
        <v>115</v>
      </c>
      <c r="E1154" s="19">
        <v>-1</v>
      </c>
      <c r="F1154" s="20">
        <v>-1.56290418432029</v>
      </c>
      <c r="G1154" s="18" t="s">
        <v>119</v>
      </c>
    </row>
    <row r="1155" spans="2:7" x14ac:dyDescent="0.25">
      <c r="B1155" s="16" t="s">
        <v>130</v>
      </c>
      <c r="C1155" s="17">
        <v>38342</v>
      </c>
      <c r="D1155" s="18" t="s">
        <v>128</v>
      </c>
      <c r="E1155" s="19">
        <v>52</v>
      </c>
      <c r="F1155" s="20">
        <v>158.21071487768199</v>
      </c>
      <c r="G1155" s="18" t="s">
        <v>116</v>
      </c>
    </row>
    <row r="1156" spans="2:7" x14ac:dyDescent="0.25">
      <c r="B1156" s="16" t="s">
        <v>114</v>
      </c>
      <c r="C1156" s="17">
        <v>38782</v>
      </c>
      <c r="D1156" s="18" t="s">
        <v>121</v>
      </c>
      <c r="E1156" s="19">
        <v>-10</v>
      </c>
      <c r="F1156" s="20">
        <v>-28.6350143839658</v>
      </c>
      <c r="G1156" s="18" t="s">
        <v>116</v>
      </c>
    </row>
    <row r="1157" spans="2:7" x14ac:dyDescent="0.25">
      <c r="B1157" s="16" t="s">
        <v>123</v>
      </c>
      <c r="C1157" s="17">
        <v>39046</v>
      </c>
      <c r="D1157" s="18" t="s">
        <v>128</v>
      </c>
      <c r="E1157" s="19">
        <v>33</v>
      </c>
      <c r="F1157" s="20">
        <v>100.506967758145</v>
      </c>
      <c r="G1157" s="18" t="s">
        <v>116</v>
      </c>
    </row>
    <row r="1158" spans="2:7" x14ac:dyDescent="0.25">
      <c r="B1158" s="16" t="s">
        <v>114</v>
      </c>
      <c r="C1158" s="17">
        <v>38265</v>
      </c>
      <c r="D1158" s="18" t="s">
        <v>121</v>
      </c>
      <c r="E1158" s="19">
        <v>-1</v>
      </c>
      <c r="F1158" s="20">
        <v>-1.1155837084126901</v>
      </c>
      <c r="G1158" s="18" t="s">
        <v>122</v>
      </c>
    </row>
    <row r="1159" spans="2:7" x14ac:dyDescent="0.25">
      <c r="B1159" s="16" t="s">
        <v>124</v>
      </c>
      <c r="C1159" s="17">
        <v>38958</v>
      </c>
      <c r="D1159" s="18" t="s">
        <v>128</v>
      </c>
      <c r="E1159" s="19">
        <v>24</v>
      </c>
      <c r="F1159" s="20">
        <v>73.541516730294603</v>
      </c>
      <c r="G1159" s="18" t="s">
        <v>122</v>
      </c>
    </row>
    <row r="1160" spans="2:7" x14ac:dyDescent="0.25">
      <c r="B1160" s="16" t="s">
        <v>130</v>
      </c>
      <c r="C1160" s="17">
        <v>38122</v>
      </c>
      <c r="D1160" s="18" t="s">
        <v>118</v>
      </c>
      <c r="E1160" s="19">
        <v>71</v>
      </c>
      <c r="F1160" s="20">
        <v>214.70316225183399</v>
      </c>
      <c r="G1160" s="18" t="s">
        <v>119</v>
      </c>
    </row>
    <row r="1161" spans="2:7" x14ac:dyDescent="0.25">
      <c r="B1161" s="16" t="s">
        <v>117</v>
      </c>
      <c r="C1161" s="17">
        <v>38309</v>
      </c>
      <c r="D1161" s="18" t="s">
        <v>115</v>
      </c>
      <c r="E1161" s="19">
        <v>88</v>
      </c>
      <c r="F1161" s="20">
        <v>265.86483001134798</v>
      </c>
      <c r="G1161" s="18" t="s">
        <v>116</v>
      </c>
    </row>
    <row r="1162" spans="2:7" x14ac:dyDescent="0.25">
      <c r="B1162" s="16" t="s">
        <v>114</v>
      </c>
      <c r="C1162" s="17">
        <v>38562</v>
      </c>
      <c r="D1162" s="18" t="s">
        <v>115</v>
      </c>
      <c r="E1162" s="19">
        <v>16</v>
      </c>
      <c r="F1162" s="20">
        <v>49.990501805612702</v>
      </c>
      <c r="G1162" s="18" t="s">
        <v>122</v>
      </c>
    </row>
    <row r="1163" spans="2:7" x14ac:dyDescent="0.25">
      <c r="B1163" s="16" t="s">
        <v>131</v>
      </c>
      <c r="C1163" s="17">
        <v>38518</v>
      </c>
      <c r="D1163" s="18" t="s">
        <v>118</v>
      </c>
      <c r="E1163" s="19">
        <v>7</v>
      </c>
      <c r="F1163" s="20">
        <v>23.192150694784502</v>
      </c>
      <c r="G1163" s="18" t="s">
        <v>127</v>
      </c>
    </row>
    <row r="1164" spans="2:7" x14ac:dyDescent="0.25">
      <c r="B1164" s="16" t="s">
        <v>129</v>
      </c>
      <c r="C1164" s="17">
        <v>38254</v>
      </c>
      <c r="D1164" s="18" t="s">
        <v>128</v>
      </c>
      <c r="E1164" s="19">
        <v>46</v>
      </c>
      <c r="F1164" s="20">
        <v>140.47910751929001</v>
      </c>
      <c r="G1164" s="18" t="s">
        <v>116</v>
      </c>
    </row>
    <row r="1165" spans="2:7" x14ac:dyDescent="0.25">
      <c r="B1165" s="16" t="s">
        <v>120</v>
      </c>
      <c r="C1165" s="17">
        <v>38320</v>
      </c>
      <c r="D1165" s="18" t="s">
        <v>118</v>
      </c>
      <c r="E1165" s="19">
        <v>-10</v>
      </c>
      <c r="F1165" s="20">
        <v>-27.584277375696701</v>
      </c>
      <c r="G1165" s="18" t="s">
        <v>119</v>
      </c>
    </row>
    <row r="1166" spans="2:7" x14ac:dyDescent="0.25">
      <c r="B1166" s="16" t="s">
        <v>117</v>
      </c>
      <c r="C1166" s="17">
        <v>38892</v>
      </c>
      <c r="D1166" s="18" t="s">
        <v>115</v>
      </c>
      <c r="E1166" s="19">
        <v>83</v>
      </c>
      <c r="F1166" s="20">
        <v>251.13323611062199</v>
      </c>
      <c r="G1166" s="18" t="s">
        <v>122</v>
      </c>
    </row>
    <row r="1167" spans="2:7" x14ac:dyDescent="0.25">
      <c r="B1167" s="16" t="s">
        <v>130</v>
      </c>
      <c r="C1167" s="17">
        <v>38793</v>
      </c>
      <c r="D1167" s="18" t="s">
        <v>115</v>
      </c>
      <c r="E1167" s="19">
        <v>85</v>
      </c>
      <c r="F1167" s="20">
        <v>256.22552874700898</v>
      </c>
      <c r="G1167" s="18" t="s">
        <v>116</v>
      </c>
    </row>
    <row r="1168" spans="2:7" x14ac:dyDescent="0.25">
      <c r="B1168" s="16" t="s">
        <v>123</v>
      </c>
      <c r="C1168" s="17">
        <v>38606</v>
      </c>
      <c r="D1168" s="18" t="s">
        <v>125</v>
      </c>
      <c r="E1168" s="19">
        <v>18</v>
      </c>
      <c r="F1168" s="20">
        <v>56.221796879126799</v>
      </c>
      <c r="G1168" s="18" t="s">
        <v>119</v>
      </c>
    </row>
    <row r="1169" spans="2:7" x14ac:dyDescent="0.25">
      <c r="B1169" s="16" t="s">
        <v>126</v>
      </c>
      <c r="C1169" s="17">
        <v>38254</v>
      </c>
      <c r="D1169" s="18" t="s">
        <v>121</v>
      </c>
      <c r="E1169" s="19">
        <v>83</v>
      </c>
      <c r="F1169" s="20">
        <v>251.40375169999899</v>
      </c>
      <c r="G1169" s="18" t="s">
        <v>119</v>
      </c>
    </row>
    <row r="1170" spans="2:7" x14ac:dyDescent="0.25">
      <c r="B1170" s="16" t="s">
        <v>131</v>
      </c>
      <c r="C1170" s="17">
        <v>39046</v>
      </c>
      <c r="D1170" s="18" t="s">
        <v>115</v>
      </c>
      <c r="E1170" s="19">
        <v>71</v>
      </c>
      <c r="F1170" s="20">
        <v>214.72037779298799</v>
      </c>
      <c r="G1170" s="18" t="s">
        <v>116</v>
      </c>
    </row>
    <row r="1171" spans="2:7" x14ac:dyDescent="0.25">
      <c r="B1171" s="16" t="s">
        <v>129</v>
      </c>
      <c r="C1171" s="17">
        <v>38232</v>
      </c>
      <c r="D1171" s="18" t="s">
        <v>125</v>
      </c>
      <c r="E1171" s="19">
        <v>2</v>
      </c>
      <c r="F1171" s="20">
        <v>7.9324854406454097</v>
      </c>
      <c r="G1171" s="18" t="s">
        <v>127</v>
      </c>
    </row>
    <row r="1172" spans="2:7" x14ac:dyDescent="0.25">
      <c r="B1172" s="16" t="s">
        <v>114</v>
      </c>
      <c r="C1172" s="17">
        <v>39035</v>
      </c>
      <c r="D1172" s="18" t="s">
        <v>118</v>
      </c>
      <c r="E1172" s="19">
        <v>71</v>
      </c>
      <c r="F1172" s="20">
        <v>215.03086098171201</v>
      </c>
      <c r="G1172" s="18" t="s">
        <v>122</v>
      </c>
    </row>
    <row r="1173" spans="2:7" x14ac:dyDescent="0.25">
      <c r="B1173" s="16" t="s">
        <v>123</v>
      </c>
      <c r="C1173" s="17">
        <v>38617</v>
      </c>
      <c r="D1173" s="18" t="s">
        <v>121</v>
      </c>
      <c r="E1173" s="19">
        <v>68</v>
      </c>
      <c r="F1173" s="20">
        <v>206.205890887951</v>
      </c>
      <c r="G1173" s="18" t="s">
        <v>116</v>
      </c>
    </row>
    <row r="1174" spans="2:7" x14ac:dyDescent="0.25">
      <c r="B1174" s="16" t="s">
        <v>129</v>
      </c>
      <c r="C1174" s="17">
        <v>38298</v>
      </c>
      <c r="D1174" s="18" t="s">
        <v>125</v>
      </c>
      <c r="E1174" s="19">
        <v>30</v>
      </c>
      <c r="F1174" s="20">
        <v>92.332059320198596</v>
      </c>
      <c r="G1174" s="18" t="s">
        <v>127</v>
      </c>
    </row>
    <row r="1175" spans="2:7" x14ac:dyDescent="0.25">
      <c r="B1175" s="16" t="s">
        <v>117</v>
      </c>
      <c r="C1175" s="17">
        <v>38749</v>
      </c>
      <c r="D1175" s="18" t="s">
        <v>121</v>
      </c>
      <c r="E1175" s="19">
        <v>72</v>
      </c>
      <c r="F1175" s="20">
        <v>217.80719389813601</v>
      </c>
      <c r="G1175" s="18" t="s">
        <v>122</v>
      </c>
    </row>
    <row r="1176" spans="2:7" x14ac:dyDescent="0.25">
      <c r="B1176" s="16" t="s">
        <v>130</v>
      </c>
      <c r="C1176" s="17">
        <v>38221</v>
      </c>
      <c r="D1176" s="18" t="s">
        <v>125</v>
      </c>
      <c r="E1176" s="19">
        <v>73</v>
      </c>
      <c r="F1176" s="20">
        <v>221.36652611293499</v>
      </c>
      <c r="G1176" s="18" t="s">
        <v>127</v>
      </c>
    </row>
    <row r="1177" spans="2:7" x14ac:dyDescent="0.25">
      <c r="B1177" s="16" t="s">
        <v>114</v>
      </c>
      <c r="C1177" s="17">
        <v>38738</v>
      </c>
      <c r="D1177" s="18" t="s">
        <v>115</v>
      </c>
      <c r="E1177" s="19">
        <v>28</v>
      </c>
      <c r="F1177" s="20">
        <v>86.468421123864701</v>
      </c>
      <c r="G1177" s="18" t="s">
        <v>127</v>
      </c>
    </row>
    <row r="1178" spans="2:7" x14ac:dyDescent="0.25">
      <c r="B1178" s="16" t="s">
        <v>131</v>
      </c>
      <c r="C1178" s="17">
        <v>38793</v>
      </c>
      <c r="D1178" s="18" t="s">
        <v>128</v>
      </c>
      <c r="E1178" s="19">
        <v>40</v>
      </c>
      <c r="F1178" s="20">
        <v>122.636428059441</v>
      </c>
      <c r="G1178" s="18" t="s">
        <v>119</v>
      </c>
    </row>
    <row r="1179" spans="2:7" x14ac:dyDescent="0.25">
      <c r="B1179" s="16" t="s">
        <v>129</v>
      </c>
      <c r="C1179" s="17">
        <v>39057</v>
      </c>
      <c r="D1179" s="18" t="s">
        <v>118</v>
      </c>
      <c r="E1179" s="19">
        <v>-8</v>
      </c>
      <c r="F1179" s="20">
        <v>-22.295514644563099</v>
      </c>
      <c r="G1179" s="18" t="s">
        <v>122</v>
      </c>
    </row>
    <row r="1180" spans="2:7" x14ac:dyDescent="0.25">
      <c r="B1180" s="16" t="s">
        <v>120</v>
      </c>
      <c r="C1180" s="17">
        <v>38452</v>
      </c>
      <c r="D1180" s="18" t="s">
        <v>121</v>
      </c>
      <c r="E1180" s="19">
        <v>70</v>
      </c>
      <c r="F1180" s="20">
        <v>211.69145448851799</v>
      </c>
      <c r="G1180" s="18" t="s">
        <v>127</v>
      </c>
    </row>
    <row r="1181" spans="2:7" x14ac:dyDescent="0.25">
      <c r="B1181" s="16" t="s">
        <v>114</v>
      </c>
      <c r="C1181" s="17">
        <v>38705</v>
      </c>
      <c r="D1181" s="18" t="s">
        <v>125</v>
      </c>
      <c r="E1181" s="19">
        <v>3</v>
      </c>
      <c r="F1181" s="20">
        <v>10.7217813382107</v>
      </c>
      <c r="G1181" s="18" t="s">
        <v>119</v>
      </c>
    </row>
    <row r="1182" spans="2:7" x14ac:dyDescent="0.25">
      <c r="B1182" s="16" t="s">
        <v>114</v>
      </c>
      <c r="C1182" s="17">
        <v>38331</v>
      </c>
      <c r="D1182" s="18" t="s">
        <v>125</v>
      </c>
      <c r="E1182" s="19">
        <v>33</v>
      </c>
      <c r="F1182" s="20">
        <v>100.682583298713</v>
      </c>
      <c r="G1182" s="18" t="s">
        <v>119</v>
      </c>
    </row>
    <row r="1183" spans="2:7" x14ac:dyDescent="0.25">
      <c r="B1183" s="16" t="s">
        <v>124</v>
      </c>
      <c r="C1183" s="17">
        <v>38221</v>
      </c>
      <c r="D1183" s="18" t="s">
        <v>115</v>
      </c>
      <c r="E1183" s="19">
        <v>88</v>
      </c>
      <c r="F1183" s="20">
        <v>265.74766319973401</v>
      </c>
      <c r="G1183" s="18" t="s">
        <v>127</v>
      </c>
    </row>
    <row r="1184" spans="2:7" x14ac:dyDescent="0.25">
      <c r="B1184" s="16" t="s">
        <v>129</v>
      </c>
      <c r="C1184" s="17">
        <v>38353</v>
      </c>
      <c r="D1184" s="18" t="s">
        <v>128</v>
      </c>
      <c r="E1184" s="19">
        <v>39</v>
      </c>
      <c r="F1184" s="20">
        <v>119.166109852191</v>
      </c>
      <c r="G1184" s="18" t="s">
        <v>127</v>
      </c>
    </row>
    <row r="1185" spans="2:7" x14ac:dyDescent="0.25">
      <c r="B1185" s="16" t="s">
        <v>131</v>
      </c>
      <c r="C1185" s="17">
        <v>38529</v>
      </c>
      <c r="D1185" s="18" t="s">
        <v>121</v>
      </c>
      <c r="E1185" s="19">
        <v>64</v>
      </c>
      <c r="F1185" s="20">
        <v>193.637353784548</v>
      </c>
      <c r="G1185" s="18" t="s">
        <v>119</v>
      </c>
    </row>
    <row r="1186" spans="2:7" x14ac:dyDescent="0.25">
      <c r="B1186" s="16" t="s">
        <v>130</v>
      </c>
      <c r="C1186" s="17">
        <v>38892</v>
      </c>
      <c r="D1186" s="18" t="s">
        <v>115</v>
      </c>
      <c r="E1186" s="19">
        <v>0</v>
      </c>
      <c r="F1186" s="20">
        <v>2.1318123006760299</v>
      </c>
      <c r="G1186" s="18" t="s">
        <v>127</v>
      </c>
    </row>
    <row r="1187" spans="2:7" x14ac:dyDescent="0.25">
      <c r="B1187" s="16" t="s">
        <v>126</v>
      </c>
      <c r="C1187" s="17">
        <v>38067</v>
      </c>
      <c r="D1187" s="18" t="s">
        <v>121</v>
      </c>
      <c r="E1187" s="19">
        <v>26</v>
      </c>
      <c r="F1187" s="20">
        <v>80.373766797749894</v>
      </c>
      <c r="G1187" s="18" t="s">
        <v>116</v>
      </c>
    </row>
    <row r="1188" spans="2:7" x14ac:dyDescent="0.25">
      <c r="B1188" s="16" t="s">
        <v>120</v>
      </c>
      <c r="C1188" s="17">
        <v>38056</v>
      </c>
      <c r="D1188" s="18" t="s">
        <v>115</v>
      </c>
      <c r="E1188" s="19">
        <v>0</v>
      </c>
      <c r="F1188" s="20">
        <v>1.4880685060494601</v>
      </c>
      <c r="G1188" s="18" t="s">
        <v>122</v>
      </c>
    </row>
    <row r="1189" spans="2:7" x14ac:dyDescent="0.25">
      <c r="B1189" s="16" t="s">
        <v>114</v>
      </c>
      <c r="C1189" s="17">
        <v>38881</v>
      </c>
      <c r="D1189" s="18" t="s">
        <v>118</v>
      </c>
      <c r="E1189" s="19">
        <v>76</v>
      </c>
      <c r="F1189" s="20">
        <v>229.77238860248099</v>
      </c>
      <c r="G1189" s="18" t="s">
        <v>127</v>
      </c>
    </row>
    <row r="1190" spans="2:7" x14ac:dyDescent="0.25">
      <c r="B1190" s="16" t="s">
        <v>129</v>
      </c>
      <c r="C1190" s="17">
        <v>38287</v>
      </c>
      <c r="D1190" s="18" t="s">
        <v>125</v>
      </c>
      <c r="E1190" s="19">
        <v>75</v>
      </c>
      <c r="F1190" s="20">
        <v>227.619575717034</v>
      </c>
      <c r="G1190" s="18" t="s">
        <v>119</v>
      </c>
    </row>
    <row r="1191" spans="2:7" x14ac:dyDescent="0.25">
      <c r="B1191" s="16" t="s">
        <v>129</v>
      </c>
      <c r="C1191" s="17">
        <v>38155</v>
      </c>
      <c r="D1191" s="18" t="s">
        <v>115</v>
      </c>
      <c r="E1191" s="19">
        <v>61</v>
      </c>
      <c r="F1191" s="20">
        <v>184.47481128177199</v>
      </c>
      <c r="G1191" s="18" t="s">
        <v>116</v>
      </c>
    </row>
    <row r="1192" spans="2:7" x14ac:dyDescent="0.25">
      <c r="B1192" s="16" t="s">
        <v>131</v>
      </c>
      <c r="C1192" s="17">
        <v>38551</v>
      </c>
      <c r="D1192" s="18" t="s">
        <v>125</v>
      </c>
      <c r="E1192" s="19">
        <v>-2</v>
      </c>
      <c r="F1192" s="20">
        <v>-4.2806028749734502</v>
      </c>
      <c r="G1192" s="18" t="s">
        <v>119</v>
      </c>
    </row>
    <row r="1193" spans="2:7" x14ac:dyDescent="0.25">
      <c r="B1193" s="16" t="s">
        <v>117</v>
      </c>
      <c r="C1193" s="17">
        <v>38023</v>
      </c>
      <c r="D1193" s="18" t="s">
        <v>121</v>
      </c>
      <c r="E1193" s="19">
        <v>40</v>
      </c>
      <c r="F1193" s="20">
        <v>122.551617935591</v>
      </c>
      <c r="G1193" s="18" t="s">
        <v>127</v>
      </c>
    </row>
    <row r="1194" spans="2:7" x14ac:dyDescent="0.25">
      <c r="B1194" s="16" t="s">
        <v>124</v>
      </c>
      <c r="C1194" s="17">
        <v>38397</v>
      </c>
      <c r="D1194" s="18" t="s">
        <v>125</v>
      </c>
      <c r="E1194" s="19">
        <v>5</v>
      </c>
      <c r="F1194" s="20">
        <v>17.3840023962989</v>
      </c>
      <c r="G1194" s="18" t="s">
        <v>122</v>
      </c>
    </row>
    <row r="1195" spans="2:7" x14ac:dyDescent="0.25">
      <c r="B1195" s="16" t="s">
        <v>124</v>
      </c>
      <c r="C1195" s="17">
        <v>38980</v>
      </c>
      <c r="D1195" s="18" t="s">
        <v>125</v>
      </c>
      <c r="E1195" s="19">
        <v>57</v>
      </c>
      <c r="F1195" s="20">
        <v>172.52313391180499</v>
      </c>
      <c r="G1195" s="18" t="s">
        <v>116</v>
      </c>
    </row>
    <row r="1196" spans="2:7" x14ac:dyDescent="0.25">
      <c r="B1196" s="16" t="s">
        <v>130</v>
      </c>
      <c r="C1196" s="17">
        <v>38804</v>
      </c>
      <c r="D1196" s="18" t="s">
        <v>125</v>
      </c>
      <c r="E1196" s="19">
        <v>86</v>
      </c>
      <c r="F1196" s="20">
        <v>259.81646524411599</v>
      </c>
      <c r="G1196" s="18" t="s">
        <v>119</v>
      </c>
    </row>
    <row r="1197" spans="2:7" x14ac:dyDescent="0.25">
      <c r="B1197" s="16" t="s">
        <v>114</v>
      </c>
      <c r="C1197" s="17">
        <v>38155</v>
      </c>
      <c r="D1197" s="18" t="s">
        <v>121</v>
      </c>
      <c r="E1197" s="19">
        <v>15</v>
      </c>
      <c r="F1197" s="20">
        <v>46.529110883082403</v>
      </c>
      <c r="G1197" s="18" t="s">
        <v>127</v>
      </c>
    </row>
    <row r="1198" spans="2:7" x14ac:dyDescent="0.25">
      <c r="B1198" s="16" t="s">
        <v>131</v>
      </c>
      <c r="C1198" s="17">
        <v>38969</v>
      </c>
      <c r="D1198" s="18" t="s">
        <v>125</v>
      </c>
      <c r="E1198" s="19">
        <v>39</v>
      </c>
      <c r="F1198" s="20">
        <v>118.84027043467501</v>
      </c>
      <c r="G1198" s="18" t="s">
        <v>127</v>
      </c>
    </row>
    <row r="1199" spans="2:7" x14ac:dyDescent="0.25">
      <c r="B1199" s="16" t="s">
        <v>129</v>
      </c>
      <c r="C1199" s="17">
        <v>38298</v>
      </c>
      <c r="D1199" s="18" t="s">
        <v>118</v>
      </c>
      <c r="E1199" s="19">
        <v>94</v>
      </c>
      <c r="F1199" s="20">
        <v>284.328992745368</v>
      </c>
      <c r="G1199" s="18" t="s">
        <v>119</v>
      </c>
    </row>
    <row r="1200" spans="2:7" x14ac:dyDescent="0.25">
      <c r="B1200" s="16" t="s">
        <v>114</v>
      </c>
      <c r="C1200" s="17">
        <v>38804</v>
      </c>
      <c r="D1200" s="18" t="s">
        <v>115</v>
      </c>
      <c r="E1200" s="19">
        <v>78</v>
      </c>
      <c r="F1200" s="20">
        <v>235.949096024444</v>
      </c>
      <c r="G1200" s="18" t="s">
        <v>116</v>
      </c>
    </row>
    <row r="1201" spans="2:7" x14ac:dyDescent="0.25">
      <c r="B1201" s="16" t="s">
        <v>131</v>
      </c>
      <c r="C1201" s="17">
        <v>38738</v>
      </c>
      <c r="D1201" s="18" t="s">
        <v>125</v>
      </c>
      <c r="E1201" s="19">
        <v>65</v>
      </c>
      <c r="F1201" s="20">
        <v>196.947237524809</v>
      </c>
      <c r="G1201" s="18" t="s">
        <v>127</v>
      </c>
    </row>
    <row r="1202" spans="2:7" x14ac:dyDescent="0.25">
      <c r="B1202" s="16" t="s">
        <v>120</v>
      </c>
      <c r="C1202" s="17">
        <v>39068</v>
      </c>
      <c r="D1202" s="18" t="s">
        <v>125</v>
      </c>
      <c r="E1202" s="19">
        <v>66</v>
      </c>
      <c r="F1202" s="20">
        <v>199.89422548511399</v>
      </c>
      <c r="G1202" s="18" t="s">
        <v>116</v>
      </c>
    </row>
    <row r="1203" spans="2:7" x14ac:dyDescent="0.25">
      <c r="B1203" s="16" t="s">
        <v>129</v>
      </c>
      <c r="C1203" s="17">
        <v>38485</v>
      </c>
      <c r="D1203" s="18" t="s">
        <v>128</v>
      </c>
      <c r="E1203" s="19">
        <v>84</v>
      </c>
      <c r="F1203" s="20">
        <v>254.09765790733999</v>
      </c>
      <c r="G1203" s="18" t="s">
        <v>127</v>
      </c>
    </row>
    <row r="1204" spans="2:7" x14ac:dyDescent="0.25">
      <c r="B1204" s="16" t="s">
        <v>114</v>
      </c>
      <c r="C1204" s="17">
        <v>38793</v>
      </c>
      <c r="D1204" s="18" t="s">
        <v>128</v>
      </c>
      <c r="E1204" s="19">
        <v>35</v>
      </c>
      <c r="F1204" s="20">
        <v>107.422303348112</v>
      </c>
      <c r="G1204" s="18" t="s">
        <v>116</v>
      </c>
    </row>
    <row r="1205" spans="2:7" x14ac:dyDescent="0.25">
      <c r="B1205" s="16" t="s">
        <v>114</v>
      </c>
      <c r="C1205" s="17">
        <v>38562</v>
      </c>
      <c r="D1205" s="18" t="s">
        <v>125</v>
      </c>
      <c r="E1205" s="19">
        <v>94</v>
      </c>
      <c r="F1205" s="20">
        <v>284.30651580761599</v>
      </c>
      <c r="G1205" s="18" t="s">
        <v>119</v>
      </c>
    </row>
    <row r="1206" spans="2:7" x14ac:dyDescent="0.25">
      <c r="B1206" s="16" t="s">
        <v>124</v>
      </c>
      <c r="C1206" s="17">
        <v>38452</v>
      </c>
      <c r="D1206" s="18" t="s">
        <v>115</v>
      </c>
      <c r="E1206" s="19">
        <v>26</v>
      </c>
      <c r="F1206" s="20">
        <v>80.008907895331404</v>
      </c>
      <c r="G1206" s="18" t="s">
        <v>119</v>
      </c>
    </row>
    <row r="1207" spans="2:7" x14ac:dyDescent="0.25">
      <c r="B1207" s="16" t="s">
        <v>130</v>
      </c>
      <c r="C1207" s="17">
        <v>38925</v>
      </c>
      <c r="D1207" s="18" t="s">
        <v>125</v>
      </c>
      <c r="E1207" s="19">
        <v>80</v>
      </c>
      <c r="F1207" s="20">
        <v>242.68960514739399</v>
      </c>
      <c r="G1207" s="18" t="s">
        <v>127</v>
      </c>
    </row>
    <row r="1208" spans="2:7" x14ac:dyDescent="0.25">
      <c r="B1208" s="16" t="s">
        <v>126</v>
      </c>
      <c r="C1208" s="17">
        <v>38133</v>
      </c>
      <c r="D1208" s="18" t="s">
        <v>115</v>
      </c>
      <c r="E1208" s="19">
        <v>7</v>
      </c>
      <c r="F1208" s="20">
        <v>22.749084769262399</v>
      </c>
      <c r="G1208" s="18" t="s">
        <v>122</v>
      </c>
    </row>
    <row r="1209" spans="2:7" x14ac:dyDescent="0.25">
      <c r="B1209" s="16" t="s">
        <v>117</v>
      </c>
      <c r="C1209" s="17">
        <v>38925</v>
      </c>
      <c r="D1209" s="18" t="s">
        <v>128</v>
      </c>
      <c r="E1209" s="19">
        <v>47</v>
      </c>
      <c r="F1209" s="20">
        <v>142.452933443912</v>
      </c>
      <c r="G1209" s="18" t="s">
        <v>119</v>
      </c>
    </row>
    <row r="1210" spans="2:7" x14ac:dyDescent="0.25">
      <c r="B1210" s="16" t="s">
        <v>124</v>
      </c>
      <c r="C1210" s="17">
        <v>38243</v>
      </c>
      <c r="D1210" s="18" t="s">
        <v>115</v>
      </c>
      <c r="E1210" s="19">
        <v>32</v>
      </c>
      <c r="F1210" s="20">
        <v>98.668806620510793</v>
      </c>
      <c r="G1210" s="18" t="s">
        <v>122</v>
      </c>
    </row>
    <row r="1211" spans="2:7" x14ac:dyDescent="0.25">
      <c r="B1211" s="16" t="s">
        <v>117</v>
      </c>
      <c r="C1211" s="17">
        <v>38683</v>
      </c>
      <c r="D1211" s="18" t="s">
        <v>115</v>
      </c>
      <c r="E1211" s="19">
        <v>8</v>
      </c>
      <c r="F1211" s="20">
        <v>25.397181435002501</v>
      </c>
      <c r="G1211" s="18" t="s">
        <v>122</v>
      </c>
    </row>
    <row r="1212" spans="2:7" x14ac:dyDescent="0.25">
      <c r="B1212" s="16" t="s">
        <v>120</v>
      </c>
      <c r="C1212" s="17">
        <v>38199</v>
      </c>
      <c r="D1212" s="18" t="s">
        <v>128</v>
      </c>
      <c r="E1212" s="19">
        <v>33</v>
      </c>
      <c r="F1212" s="20">
        <v>100.908357926444</v>
      </c>
      <c r="G1212" s="18" t="s">
        <v>119</v>
      </c>
    </row>
    <row r="1213" spans="2:7" x14ac:dyDescent="0.25">
      <c r="B1213" s="16" t="s">
        <v>130</v>
      </c>
      <c r="C1213" s="17">
        <v>38232</v>
      </c>
      <c r="D1213" s="18" t="s">
        <v>125</v>
      </c>
      <c r="E1213" s="19">
        <v>22</v>
      </c>
      <c r="F1213" s="20">
        <v>68.443266596535906</v>
      </c>
      <c r="G1213" s="18" t="s">
        <v>127</v>
      </c>
    </row>
    <row r="1214" spans="2:7" x14ac:dyDescent="0.25">
      <c r="B1214" s="16" t="s">
        <v>131</v>
      </c>
      <c r="C1214" s="17">
        <v>38650</v>
      </c>
      <c r="D1214" s="18" t="s">
        <v>115</v>
      </c>
      <c r="E1214" s="19">
        <v>81</v>
      </c>
      <c r="F1214" s="20">
        <v>244.702490703265</v>
      </c>
      <c r="G1214" s="18" t="s">
        <v>116</v>
      </c>
    </row>
    <row r="1215" spans="2:7" x14ac:dyDescent="0.25">
      <c r="B1215" s="16" t="s">
        <v>131</v>
      </c>
      <c r="C1215" s="17">
        <v>38881</v>
      </c>
      <c r="D1215" s="18" t="s">
        <v>121</v>
      </c>
      <c r="E1215" s="19">
        <v>81</v>
      </c>
      <c r="F1215" s="20">
        <v>244.87385074051801</v>
      </c>
      <c r="G1215" s="18" t="s">
        <v>119</v>
      </c>
    </row>
    <row r="1216" spans="2:7" x14ac:dyDescent="0.25">
      <c r="B1216" s="16" t="s">
        <v>120</v>
      </c>
      <c r="C1216" s="17">
        <v>38199</v>
      </c>
      <c r="D1216" s="18" t="s">
        <v>118</v>
      </c>
      <c r="E1216" s="19">
        <v>30</v>
      </c>
      <c r="F1216" s="20">
        <v>91.738843901415805</v>
      </c>
      <c r="G1216" s="18" t="s">
        <v>116</v>
      </c>
    </row>
    <row r="1217" spans="2:7" x14ac:dyDescent="0.25">
      <c r="B1217" s="16" t="s">
        <v>123</v>
      </c>
      <c r="C1217" s="17">
        <v>38243</v>
      </c>
      <c r="D1217" s="18" t="s">
        <v>115</v>
      </c>
      <c r="E1217" s="19">
        <v>-1</v>
      </c>
      <c r="F1217" s="20">
        <v>-1.14517189389184</v>
      </c>
      <c r="G1217" s="18" t="s">
        <v>122</v>
      </c>
    </row>
    <row r="1218" spans="2:7" x14ac:dyDescent="0.25">
      <c r="B1218" s="16" t="s">
        <v>117</v>
      </c>
      <c r="C1218" s="17">
        <v>38859</v>
      </c>
      <c r="D1218" s="18" t="s">
        <v>128</v>
      </c>
      <c r="E1218" s="19">
        <v>35</v>
      </c>
      <c r="F1218" s="20">
        <v>106.85440305953</v>
      </c>
      <c r="G1218" s="18" t="s">
        <v>119</v>
      </c>
    </row>
    <row r="1219" spans="2:7" x14ac:dyDescent="0.25">
      <c r="B1219" s="16" t="s">
        <v>131</v>
      </c>
      <c r="C1219" s="17">
        <v>38793</v>
      </c>
      <c r="D1219" s="18" t="s">
        <v>128</v>
      </c>
      <c r="E1219" s="19">
        <v>78</v>
      </c>
      <c r="F1219" s="20">
        <v>235.960528659228</v>
      </c>
      <c r="G1219" s="18" t="s">
        <v>122</v>
      </c>
    </row>
    <row r="1220" spans="2:7" x14ac:dyDescent="0.25">
      <c r="B1220" s="16" t="s">
        <v>114</v>
      </c>
      <c r="C1220" s="17">
        <v>38936</v>
      </c>
      <c r="D1220" s="18" t="s">
        <v>115</v>
      </c>
      <c r="E1220" s="19">
        <v>15</v>
      </c>
      <c r="F1220" s="20">
        <v>47.226399650861197</v>
      </c>
      <c r="G1220" s="18" t="s">
        <v>116</v>
      </c>
    </row>
    <row r="1221" spans="2:7" x14ac:dyDescent="0.25">
      <c r="B1221" s="16" t="s">
        <v>130</v>
      </c>
      <c r="C1221" s="17">
        <v>38375</v>
      </c>
      <c r="D1221" s="18" t="s">
        <v>128</v>
      </c>
      <c r="E1221" s="19">
        <v>75</v>
      </c>
      <c r="F1221" s="20">
        <v>226.877427644617</v>
      </c>
      <c r="G1221" s="18" t="s">
        <v>127</v>
      </c>
    </row>
    <row r="1222" spans="2:7" x14ac:dyDescent="0.25">
      <c r="B1222" s="16" t="s">
        <v>129</v>
      </c>
      <c r="C1222" s="17">
        <v>39002</v>
      </c>
      <c r="D1222" s="18" t="s">
        <v>125</v>
      </c>
      <c r="E1222" s="19">
        <v>12</v>
      </c>
      <c r="F1222" s="20">
        <v>38.143038750044703</v>
      </c>
      <c r="G1222" s="18" t="s">
        <v>116</v>
      </c>
    </row>
    <row r="1223" spans="2:7" x14ac:dyDescent="0.25">
      <c r="B1223" s="16" t="s">
        <v>126</v>
      </c>
      <c r="C1223" s="17">
        <v>38672</v>
      </c>
      <c r="D1223" s="18" t="s">
        <v>128</v>
      </c>
      <c r="E1223" s="19">
        <v>30</v>
      </c>
      <c r="F1223" s="20">
        <v>91.983337200833702</v>
      </c>
      <c r="G1223" s="18" t="s">
        <v>119</v>
      </c>
    </row>
    <row r="1224" spans="2:7" x14ac:dyDescent="0.25">
      <c r="B1224" s="16" t="s">
        <v>126</v>
      </c>
      <c r="C1224" s="17">
        <v>38485</v>
      </c>
      <c r="D1224" s="18" t="s">
        <v>125</v>
      </c>
      <c r="E1224" s="19">
        <v>42</v>
      </c>
      <c r="F1224" s="20">
        <v>128.04549283161501</v>
      </c>
      <c r="G1224" s="18" t="s">
        <v>122</v>
      </c>
    </row>
    <row r="1225" spans="2:7" x14ac:dyDescent="0.25">
      <c r="B1225" s="16" t="s">
        <v>129</v>
      </c>
      <c r="C1225" s="17">
        <v>37990</v>
      </c>
      <c r="D1225" s="18" t="s">
        <v>125</v>
      </c>
      <c r="E1225" s="19">
        <v>-8</v>
      </c>
      <c r="F1225" s="20">
        <v>-22.146929145267102</v>
      </c>
      <c r="G1225" s="18" t="s">
        <v>127</v>
      </c>
    </row>
    <row r="1226" spans="2:7" x14ac:dyDescent="0.25">
      <c r="B1226" s="16" t="s">
        <v>130</v>
      </c>
      <c r="C1226" s="17">
        <v>38089</v>
      </c>
      <c r="D1226" s="18" t="s">
        <v>121</v>
      </c>
      <c r="E1226" s="19">
        <v>93</v>
      </c>
      <c r="F1226" s="20">
        <v>280.73714428830101</v>
      </c>
      <c r="G1226" s="18" t="s">
        <v>122</v>
      </c>
    </row>
    <row r="1227" spans="2:7" x14ac:dyDescent="0.25">
      <c r="B1227" s="16" t="s">
        <v>117</v>
      </c>
      <c r="C1227" s="17">
        <v>38958</v>
      </c>
      <c r="D1227" s="18" t="s">
        <v>125</v>
      </c>
      <c r="E1227" s="19">
        <v>55</v>
      </c>
      <c r="F1227" s="20">
        <v>167.57524533229699</v>
      </c>
      <c r="G1227" s="18" t="s">
        <v>127</v>
      </c>
    </row>
    <row r="1228" spans="2:7" x14ac:dyDescent="0.25">
      <c r="B1228" s="16" t="s">
        <v>120</v>
      </c>
      <c r="C1228" s="17">
        <v>38408</v>
      </c>
      <c r="D1228" s="18" t="s">
        <v>115</v>
      </c>
      <c r="E1228" s="19">
        <v>53</v>
      </c>
      <c r="F1228" s="20">
        <v>161.16756896250899</v>
      </c>
      <c r="G1228" s="18" t="s">
        <v>116</v>
      </c>
    </row>
    <row r="1229" spans="2:7" x14ac:dyDescent="0.25">
      <c r="B1229" s="16" t="s">
        <v>129</v>
      </c>
      <c r="C1229" s="17">
        <v>38903</v>
      </c>
      <c r="D1229" s="18" t="s">
        <v>125</v>
      </c>
      <c r="E1229" s="19">
        <v>20</v>
      </c>
      <c r="F1229" s="20">
        <v>61.771223708788803</v>
      </c>
      <c r="G1229" s="18" t="s">
        <v>122</v>
      </c>
    </row>
    <row r="1230" spans="2:7" x14ac:dyDescent="0.25">
      <c r="B1230" s="16" t="s">
        <v>123</v>
      </c>
      <c r="C1230" s="17">
        <v>38463</v>
      </c>
      <c r="D1230" s="18" t="s">
        <v>121</v>
      </c>
      <c r="E1230" s="19">
        <v>19</v>
      </c>
      <c r="F1230" s="20">
        <v>58.7208907835997</v>
      </c>
      <c r="G1230" s="18" t="s">
        <v>119</v>
      </c>
    </row>
    <row r="1231" spans="2:7" x14ac:dyDescent="0.25">
      <c r="B1231" s="16" t="s">
        <v>131</v>
      </c>
      <c r="C1231" s="17">
        <v>38375</v>
      </c>
      <c r="D1231" s="18" t="s">
        <v>128</v>
      </c>
      <c r="E1231" s="19">
        <v>23</v>
      </c>
      <c r="F1231" s="20">
        <v>70.8675205561929</v>
      </c>
      <c r="G1231" s="18" t="s">
        <v>116</v>
      </c>
    </row>
    <row r="1232" spans="2:7" x14ac:dyDescent="0.25">
      <c r="B1232" s="16" t="s">
        <v>114</v>
      </c>
      <c r="C1232" s="17">
        <v>38782</v>
      </c>
      <c r="D1232" s="18" t="s">
        <v>118</v>
      </c>
      <c r="E1232" s="19">
        <v>68</v>
      </c>
      <c r="F1232" s="20">
        <v>205.90903893366001</v>
      </c>
      <c r="G1232" s="18" t="s">
        <v>116</v>
      </c>
    </row>
    <row r="1233" spans="2:7" x14ac:dyDescent="0.25">
      <c r="B1233" s="16" t="s">
        <v>124</v>
      </c>
      <c r="C1233" s="17">
        <v>38738</v>
      </c>
      <c r="D1233" s="18" t="s">
        <v>121</v>
      </c>
      <c r="E1233" s="19">
        <v>52</v>
      </c>
      <c r="F1233" s="20">
        <v>157.862012560593</v>
      </c>
      <c r="G1233" s="18" t="s">
        <v>127</v>
      </c>
    </row>
    <row r="1234" spans="2:7" x14ac:dyDescent="0.25">
      <c r="B1234" s="16" t="s">
        <v>120</v>
      </c>
      <c r="C1234" s="17">
        <v>38551</v>
      </c>
      <c r="D1234" s="18" t="s">
        <v>125</v>
      </c>
      <c r="E1234" s="19">
        <v>40</v>
      </c>
      <c r="F1234" s="20">
        <v>121.956065318664</v>
      </c>
      <c r="G1234" s="18" t="s">
        <v>116</v>
      </c>
    </row>
    <row r="1235" spans="2:7" x14ac:dyDescent="0.25">
      <c r="B1235" s="16" t="s">
        <v>124</v>
      </c>
      <c r="C1235" s="17">
        <v>38771</v>
      </c>
      <c r="D1235" s="18" t="s">
        <v>128</v>
      </c>
      <c r="E1235" s="19">
        <v>22</v>
      </c>
      <c r="F1235" s="20">
        <v>67.708397118863402</v>
      </c>
      <c r="G1235" s="18" t="s">
        <v>122</v>
      </c>
    </row>
    <row r="1236" spans="2:7" x14ac:dyDescent="0.25">
      <c r="B1236" s="16" t="s">
        <v>124</v>
      </c>
      <c r="C1236" s="17">
        <v>38452</v>
      </c>
      <c r="D1236" s="18" t="s">
        <v>121</v>
      </c>
      <c r="E1236" s="19">
        <v>5</v>
      </c>
      <c r="F1236" s="20">
        <v>16.990101124103901</v>
      </c>
      <c r="G1236" s="18" t="s">
        <v>122</v>
      </c>
    </row>
    <row r="1237" spans="2:7" x14ac:dyDescent="0.25">
      <c r="B1237" s="16" t="s">
        <v>124</v>
      </c>
      <c r="C1237" s="17">
        <v>38815</v>
      </c>
      <c r="D1237" s="18" t="s">
        <v>128</v>
      </c>
      <c r="E1237" s="19">
        <v>30</v>
      </c>
      <c r="F1237" s="20">
        <v>92.283774629578105</v>
      </c>
      <c r="G1237" s="18" t="s">
        <v>116</v>
      </c>
    </row>
    <row r="1238" spans="2:7" x14ac:dyDescent="0.25">
      <c r="B1238" s="16" t="s">
        <v>124</v>
      </c>
      <c r="C1238" s="17">
        <v>38078</v>
      </c>
      <c r="D1238" s="18" t="s">
        <v>125</v>
      </c>
      <c r="E1238" s="19">
        <v>6</v>
      </c>
      <c r="F1238" s="20">
        <v>20.244957158318599</v>
      </c>
      <c r="G1238" s="18" t="s">
        <v>122</v>
      </c>
    </row>
    <row r="1239" spans="2:7" x14ac:dyDescent="0.25">
      <c r="B1239" s="16" t="s">
        <v>130</v>
      </c>
      <c r="C1239" s="17">
        <v>38254</v>
      </c>
      <c r="D1239" s="18" t="s">
        <v>121</v>
      </c>
      <c r="E1239" s="19">
        <v>92</v>
      </c>
      <c r="F1239" s="20">
        <v>277.63010190908898</v>
      </c>
      <c r="G1239" s="18" t="s">
        <v>127</v>
      </c>
    </row>
    <row r="1240" spans="2:7" x14ac:dyDescent="0.25">
      <c r="B1240" s="16" t="s">
        <v>123</v>
      </c>
      <c r="C1240" s="17">
        <v>38859</v>
      </c>
      <c r="D1240" s="18" t="s">
        <v>128</v>
      </c>
      <c r="E1240" s="19">
        <v>-5</v>
      </c>
      <c r="F1240" s="20">
        <v>-12.432490366118399</v>
      </c>
      <c r="G1240" s="18" t="s">
        <v>119</v>
      </c>
    </row>
    <row r="1241" spans="2:7" x14ac:dyDescent="0.25">
      <c r="B1241" s="16" t="s">
        <v>126</v>
      </c>
      <c r="C1241" s="17">
        <v>38848</v>
      </c>
      <c r="D1241" s="18" t="s">
        <v>115</v>
      </c>
      <c r="E1241" s="19">
        <v>20</v>
      </c>
      <c r="F1241" s="20">
        <v>61.840740307042303</v>
      </c>
      <c r="G1241" s="18" t="s">
        <v>122</v>
      </c>
    </row>
    <row r="1242" spans="2:7" x14ac:dyDescent="0.25">
      <c r="B1242" s="16" t="s">
        <v>129</v>
      </c>
      <c r="C1242" s="17">
        <v>39079</v>
      </c>
      <c r="D1242" s="18" t="s">
        <v>128</v>
      </c>
      <c r="E1242" s="19">
        <v>54</v>
      </c>
      <c r="F1242" s="20">
        <v>163.08588736803</v>
      </c>
      <c r="G1242" s="18" t="s">
        <v>119</v>
      </c>
    </row>
    <row r="1243" spans="2:7" x14ac:dyDescent="0.25">
      <c r="B1243" s="16" t="s">
        <v>124</v>
      </c>
      <c r="C1243" s="17">
        <v>38452</v>
      </c>
      <c r="D1243" s="18" t="s">
        <v>125</v>
      </c>
      <c r="E1243" s="19">
        <v>9</v>
      </c>
      <c r="F1243" s="20">
        <v>29.206434361888601</v>
      </c>
      <c r="G1243" s="18" t="s">
        <v>127</v>
      </c>
    </row>
    <row r="1244" spans="2:7" x14ac:dyDescent="0.25">
      <c r="B1244" s="16" t="s">
        <v>123</v>
      </c>
      <c r="C1244" s="17">
        <v>38485</v>
      </c>
      <c r="D1244" s="18" t="s">
        <v>125</v>
      </c>
      <c r="E1244" s="19">
        <v>6</v>
      </c>
      <c r="F1244" s="20">
        <v>19.9578214419946</v>
      </c>
      <c r="G1244" s="18" t="s">
        <v>116</v>
      </c>
    </row>
    <row r="1245" spans="2:7" x14ac:dyDescent="0.25">
      <c r="B1245" s="16" t="s">
        <v>129</v>
      </c>
      <c r="C1245" s="17">
        <v>38111</v>
      </c>
      <c r="D1245" s="18" t="s">
        <v>115</v>
      </c>
      <c r="E1245" s="19">
        <v>47</v>
      </c>
      <c r="F1245" s="20">
        <v>142.82940012407201</v>
      </c>
      <c r="G1245" s="18" t="s">
        <v>127</v>
      </c>
    </row>
    <row r="1246" spans="2:7" x14ac:dyDescent="0.25">
      <c r="B1246" s="16" t="s">
        <v>120</v>
      </c>
      <c r="C1246" s="17">
        <v>38672</v>
      </c>
      <c r="D1246" s="18" t="s">
        <v>128</v>
      </c>
      <c r="E1246" s="19">
        <v>-10</v>
      </c>
      <c r="F1246" s="20">
        <v>-27.0912576165139</v>
      </c>
      <c r="G1246" s="18" t="s">
        <v>116</v>
      </c>
    </row>
    <row r="1247" spans="2:7" x14ac:dyDescent="0.25">
      <c r="B1247" s="16" t="s">
        <v>131</v>
      </c>
      <c r="C1247" s="17">
        <v>38122</v>
      </c>
      <c r="D1247" s="18" t="s">
        <v>128</v>
      </c>
      <c r="E1247" s="19">
        <v>90</v>
      </c>
      <c r="F1247" s="20">
        <v>272.34042411677598</v>
      </c>
      <c r="G1247" s="18" t="s">
        <v>119</v>
      </c>
    </row>
    <row r="1248" spans="2:7" x14ac:dyDescent="0.25">
      <c r="B1248" s="16" t="s">
        <v>114</v>
      </c>
      <c r="C1248" s="17">
        <v>38023</v>
      </c>
      <c r="D1248" s="18" t="s">
        <v>118</v>
      </c>
      <c r="E1248" s="19">
        <v>48</v>
      </c>
      <c r="F1248" s="20">
        <v>146.43461024318299</v>
      </c>
      <c r="G1248" s="18" t="s">
        <v>119</v>
      </c>
    </row>
    <row r="1249" spans="2:7" x14ac:dyDescent="0.25">
      <c r="B1249" s="16" t="s">
        <v>129</v>
      </c>
      <c r="C1249" s="17">
        <v>38452</v>
      </c>
      <c r="D1249" s="18" t="s">
        <v>118</v>
      </c>
      <c r="E1249" s="19">
        <v>55</v>
      </c>
      <c r="F1249" s="20">
        <v>167.32527262577901</v>
      </c>
      <c r="G1249" s="18" t="s">
        <v>116</v>
      </c>
    </row>
    <row r="1250" spans="2:7" x14ac:dyDescent="0.25">
      <c r="B1250" s="16" t="s">
        <v>114</v>
      </c>
      <c r="C1250" s="17">
        <v>38892</v>
      </c>
      <c r="D1250" s="18" t="s">
        <v>128</v>
      </c>
      <c r="E1250" s="19">
        <v>42</v>
      </c>
      <c r="F1250" s="20">
        <v>128.47869059837001</v>
      </c>
      <c r="G1250" s="18" t="s">
        <v>127</v>
      </c>
    </row>
    <row r="1251" spans="2:7" x14ac:dyDescent="0.25">
      <c r="B1251" s="16" t="s">
        <v>131</v>
      </c>
      <c r="C1251" s="17">
        <v>38749</v>
      </c>
      <c r="D1251" s="18" t="s">
        <v>125</v>
      </c>
      <c r="E1251" s="19">
        <v>39</v>
      </c>
      <c r="F1251" s="20">
        <v>119.425582259306</v>
      </c>
      <c r="G1251" s="18" t="s">
        <v>122</v>
      </c>
    </row>
    <row r="1252" spans="2:7" x14ac:dyDescent="0.25">
      <c r="B1252" s="16" t="s">
        <v>124</v>
      </c>
      <c r="C1252" s="17">
        <v>38672</v>
      </c>
      <c r="D1252" s="18" t="s">
        <v>128</v>
      </c>
      <c r="E1252" s="19">
        <v>26</v>
      </c>
      <c r="F1252" s="20">
        <v>79.641106811056304</v>
      </c>
      <c r="G1252" s="18" t="s">
        <v>116</v>
      </c>
    </row>
    <row r="1253" spans="2:7" x14ac:dyDescent="0.25">
      <c r="B1253" s="16" t="s">
        <v>114</v>
      </c>
      <c r="C1253" s="17">
        <v>38760</v>
      </c>
      <c r="D1253" s="18" t="s">
        <v>128</v>
      </c>
      <c r="E1253" s="19">
        <v>26</v>
      </c>
      <c r="F1253" s="20">
        <v>79.499321772308093</v>
      </c>
      <c r="G1253" s="18" t="s">
        <v>127</v>
      </c>
    </row>
    <row r="1254" spans="2:7" x14ac:dyDescent="0.25">
      <c r="B1254" s="16" t="s">
        <v>114</v>
      </c>
      <c r="C1254" s="17">
        <v>38705</v>
      </c>
      <c r="D1254" s="18" t="s">
        <v>125</v>
      </c>
      <c r="E1254" s="19">
        <v>52</v>
      </c>
      <c r="F1254" s="20">
        <v>158.28266649648901</v>
      </c>
      <c r="G1254" s="18" t="s">
        <v>127</v>
      </c>
    </row>
    <row r="1255" spans="2:7" x14ac:dyDescent="0.25">
      <c r="B1255" s="16" t="s">
        <v>124</v>
      </c>
      <c r="C1255" s="17">
        <v>38309</v>
      </c>
      <c r="D1255" s="18" t="s">
        <v>118</v>
      </c>
      <c r="E1255" s="19">
        <v>19</v>
      </c>
      <c r="F1255" s="20">
        <v>58.769535018680799</v>
      </c>
      <c r="G1255" s="18" t="s">
        <v>116</v>
      </c>
    </row>
    <row r="1256" spans="2:7" x14ac:dyDescent="0.25">
      <c r="B1256" s="16" t="s">
        <v>120</v>
      </c>
      <c r="C1256" s="17">
        <v>38210</v>
      </c>
      <c r="D1256" s="18" t="s">
        <v>128</v>
      </c>
      <c r="E1256" s="19">
        <v>18</v>
      </c>
      <c r="F1256" s="20">
        <v>55.683739721262498</v>
      </c>
      <c r="G1256" s="18" t="s">
        <v>127</v>
      </c>
    </row>
    <row r="1257" spans="2:7" x14ac:dyDescent="0.25">
      <c r="B1257" s="16" t="s">
        <v>117</v>
      </c>
      <c r="C1257" s="17">
        <v>39046</v>
      </c>
      <c r="D1257" s="18" t="s">
        <v>128</v>
      </c>
      <c r="E1257" s="19">
        <v>87</v>
      </c>
      <c r="F1257" s="20">
        <v>263.04139351081602</v>
      </c>
      <c r="G1257" s="18" t="s">
        <v>127</v>
      </c>
    </row>
    <row r="1258" spans="2:7" x14ac:dyDescent="0.25">
      <c r="B1258" s="16" t="s">
        <v>124</v>
      </c>
      <c r="C1258" s="17">
        <v>38276</v>
      </c>
      <c r="D1258" s="18" t="s">
        <v>125</v>
      </c>
      <c r="E1258" s="19">
        <v>46</v>
      </c>
      <c r="F1258" s="20">
        <v>139.93969189998899</v>
      </c>
      <c r="G1258" s="18" t="s">
        <v>119</v>
      </c>
    </row>
    <row r="1259" spans="2:7" x14ac:dyDescent="0.25">
      <c r="B1259" s="16" t="s">
        <v>114</v>
      </c>
      <c r="C1259" s="17">
        <v>38914</v>
      </c>
      <c r="D1259" s="18" t="s">
        <v>128</v>
      </c>
      <c r="E1259" s="19">
        <v>54</v>
      </c>
      <c r="F1259" s="20">
        <v>163.69364721145899</v>
      </c>
      <c r="G1259" s="18" t="s">
        <v>119</v>
      </c>
    </row>
    <row r="1260" spans="2:7" x14ac:dyDescent="0.25">
      <c r="B1260" s="16" t="s">
        <v>123</v>
      </c>
      <c r="C1260" s="17">
        <v>38045</v>
      </c>
      <c r="D1260" s="18" t="s">
        <v>128</v>
      </c>
      <c r="E1260" s="19">
        <v>21</v>
      </c>
      <c r="F1260" s="20">
        <v>64.701803739735197</v>
      </c>
      <c r="G1260" s="18" t="s">
        <v>116</v>
      </c>
    </row>
    <row r="1261" spans="2:7" x14ac:dyDescent="0.25">
      <c r="B1261" s="16" t="s">
        <v>124</v>
      </c>
      <c r="C1261" s="17">
        <v>38023</v>
      </c>
      <c r="D1261" s="18" t="s">
        <v>118</v>
      </c>
      <c r="E1261" s="19">
        <v>-6</v>
      </c>
      <c r="F1261" s="20">
        <v>-16.237143495891299</v>
      </c>
      <c r="G1261" s="18" t="s">
        <v>122</v>
      </c>
    </row>
    <row r="1262" spans="2:7" x14ac:dyDescent="0.25">
      <c r="B1262" s="16" t="s">
        <v>126</v>
      </c>
      <c r="C1262" s="17">
        <v>38309</v>
      </c>
      <c r="D1262" s="18" t="s">
        <v>118</v>
      </c>
      <c r="E1262" s="19">
        <v>47</v>
      </c>
      <c r="F1262" s="20">
        <v>142.41301237194099</v>
      </c>
      <c r="G1262" s="18" t="s">
        <v>127</v>
      </c>
    </row>
    <row r="1263" spans="2:7" x14ac:dyDescent="0.25">
      <c r="B1263" s="16" t="s">
        <v>130</v>
      </c>
      <c r="C1263" s="17">
        <v>38100</v>
      </c>
      <c r="D1263" s="18" t="s">
        <v>118</v>
      </c>
      <c r="E1263" s="19">
        <v>14</v>
      </c>
      <c r="F1263" s="20">
        <v>44.236626939283902</v>
      </c>
      <c r="G1263" s="18" t="s">
        <v>122</v>
      </c>
    </row>
    <row r="1264" spans="2:7" x14ac:dyDescent="0.25">
      <c r="B1264" s="16" t="s">
        <v>130</v>
      </c>
      <c r="C1264" s="17">
        <v>38991</v>
      </c>
      <c r="D1264" s="18" t="s">
        <v>118</v>
      </c>
      <c r="E1264" s="19">
        <v>73</v>
      </c>
      <c r="F1264" s="20">
        <v>220.50001280580301</v>
      </c>
      <c r="G1264" s="18" t="s">
        <v>122</v>
      </c>
    </row>
    <row r="1265" spans="2:7" x14ac:dyDescent="0.25">
      <c r="B1265" s="16" t="s">
        <v>130</v>
      </c>
      <c r="C1265" s="17">
        <v>39068</v>
      </c>
      <c r="D1265" s="18" t="s">
        <v>115</v>
      </c>
      <c r="E1265" s="19">
        <v>14</v>
      </c>
      <c r="F1265" s="20">
        <v>44.424699895790802</v>
      </c>
      <c r="G1265" s="18" t="s">
        <v>116</v>
      </c>
    </row>
    <row r="1266" spans="2:7" x14ac:dyDescent="0.25">
      <c r="B1266" s="16" t="s">
        <v>114</v>
      </c>
      <c r="C1266" s="17">
        <v>38111</v>
      </c>
      <c r="D1266" s="18" t="s">
        <v>118</v>
      </c>
      <c r="E1266" s="19">
        <v>94</v>
      </c>
      <c r="F1266" s="20">
        <v>284.28308169489799</v>
      </c>
      <c r="G1266" s="18" t="s">
        <v>119</v>
      </c>
    </row>
    <row r="1267" spans="2:7" x14ac:dyDescent="0.25">
      <c r="B1267" s="16" t="s">
        <v>126</v>
      </c>
      <c r="C1267" s="17">
        <v>38034</v>
      </c>
      <c r="D1267" s="18" t="s">
        <v>125</v>
      </c>
      <c r="E1267" s="19">
        <v>64</v>
      </c>
      <c r="F1267" s="20">
        <v>193.36768203630299</v>
      </c>
      <c r="G1267" s="18" t="s">
        <v>116</v>
      </c>
    </row>
    <row r="1268" spans="2:7" x14ac:dyDescent="0.25">
      <c r="B1268" s="16" t="s">
        <v>131</v>
      </c>
      <c r="C1268" s="17">
        <v>38265</v>
      </c>
      <c r="D1268" s="18" t="s">
        <v>125</v>
      </c>
      <c r="E1268" s="19">
        <v>47</v>
      </c>
      <c r="F1268" s="20">
        <v>143.14314267064699</v>
      </c>
      <c r="G1268" s="18" t="s">
        <v>119</v>
      </c>
    </row>
    <row r="1269" spans="2:7" x14ac:dyDescent="0.25">
      <c r="B1269" s="16" t="s">
        <v>126</v>
      </c>
      <c r="C1269" s="17">
        <v>38320</v>
      </c>
      <c r="D1269" s="18" t="s">
        <v>118</v>
      </c>
      <c r="E1269" s="19">
        <v>20</v>
      </c>
      <c r="F1269" s="20">
        <v>61.937788372758597</v>
      </c>
      <c r="G1269" s="18" t="s">
        <v>122</v>
      </c>
    </row>
    <row r="1270" spans="2:7" x14ac:dyDescent="0.25">
      <c r="B1270" s="16" t="s">
        <v>123</v>
      </c>
      <c r="C1270" s="17">
        <v>38342</v>
      </c>
      <c r="D1270" s="18" t="s">
        <v>115</v>
      </c>
      <c r="E1270" s="19">
        <v>71</v>
      </c>
      <c r="F1270" s="20">
        <v>215.32844026172401</v>
      </c>
      <c r="G1270" s="18" t="s">
        <v>122</v>
      </c>
    </row>
    <row r="1271" spans="2:7" x14ac:dyDescent="0.25">
      <c r="B1271" s="16" t="s">
        <v>126</v>
      </c>
      <c r="C1271" s="17">
        <v>38639</v>
      </c>
      <c r="D1271" s="18" t="s">
        <v>125</v>
      </c>
      <c r="E1271" s="19">
        <v>66</v>
      </c>
      <c r="F1271" s="20">
        <v>199.497327165808</v>
      </c>
      <c r="G1271" s="18" t="s">
        <v>122</v>
      </c>
    </row>
    <row r="1272" spans="2:7" x14ac:dyDescent="0.25">
      <c r="B1272" s="16" t="s">
        <v>117</v>
      </c>
      <c r="C1272" s="17">
        <v>38265</v>
      </c>
      <c r="D1272" s="18" t="s">
        <v>118</v>
      </c>
      <c r="E1272" s="19">
        <v>79</v>
      </c>
      <c r="F1272" s="20">
        <v>239.43592811272299</v>
      </c>
      <c r="G1272" s="18" t="s">
        <v>122</v>
      </c>
    </row>
    <row r="1273" spans="2:7" x14ac:dyDescent="0.25">
      <c r="B1273" s="16" t="s">
        <v>117</v>
      </c>
      <c r="C1273" s="17">
        <v>38650</v>
      </c>
      <c r="D1273" s="18" t="s">
        <v>128</v>
      </c>
      <c r="E1273" s="19">
        <v>-7</v>
      </c>
      <c r="F1273" s="20">
        <v>-18.4012688780712</v>
      </c>
      <c r="G1273" s="18" t="s">
        <v>127</v>
      </c>
    </row>
    <row r="1274" spans="2:7" x14ac:dyDescent="0.25">
      <c r="B1274" s="16" t="s">
        <v>114</v>
      </c>
      <c r="C1274" s="17">
        <v>38628</v>
      </c>
      <c r="D1274" s="18" t="s">
        <v>118</v>
      </c>
      <c r="E1274" s="19">
        <v>72</v>
      </c>
      <c r="F1274" s="20">
        <v>217.353084806646</v>
      </c>
      <c r="G1274" s="18" t="s">
        <v>122</v>
      </c>
    </row>
    <row r="1275" spans="2:7" x14ac:dyDescent="0.25">
      <c r="B1275" s="16" t="s">
        <v>117</v>
      </c>
      <c r="C1275" s="17">
        <v>38265</v>
      </c>
      <c r="D1275" s="18" t="s">
        <v>121</v>
      </c>
      <c r="E1275" s="19">
        <v>91</v>
      </c>
      <c r="F1275" s="20">
        <v>275.368239078366</v>
      </c>
      <c r="G1275" s="18" t="s">
        <v>119</v>
      </c>
    </row>
    <row r="1276" spans="2:7" x14ac:dyDescent="0.25">
      <c r="B1276" s="16" t="s">
        <v>124</v>
      </c>
      <c r="C1276" s="17">
        <v>38056</v>
      </c>
      <c r="D1276" s="18" t="s">
        <v>128</v>
      </c>
      <c r="E1276" s="19">
        <v>57</v>
      </c>
      <c r="F1276" s="20">
        <v>173.47781647307599</v>
      </c>
      <c r="G1276" s="18" t="s">
        <v>116</v>
      </c>
    </row>
    <row r="1277" spans="2:7" x14ac:dyDescent="0.25">
      <c r="B1277" s="16" t="s">
        <v>131</v>
      </c>
      <c r="C1277" s="17">
        <v>38254</v>
      </c>
      <c r="D1277" s="18" t="s">
        <v>118</v>
      </c>
      <c r="E1277" s="19">
        <v>-8</v>
      </c>
      <c r="F1277" s="20">
        <v>-21.8274948986938</v>
      </c>
      <c r="G1277" s="18" t="s">
        <v>116</v>
      </c>
    </row>
    <row r="1278" spans="2:7" x14ac:dyDescent="0.25">
      <c r="B1278" s="16" t="s">
        <v>126</v>
      </c>
      <c r="C1278" s="17">
        <v>38606</v>
      </c>
      <c r="D1278" s="18" t="s">
        <v>118</v>
      </c>
      <c r="E1278" s="19">
        <v>45</v>
      </c>
      <c r="F1278" s="20">
        <v>136.955994655604</v>
      </c>
      <c r="G1278" s="18" t="s">
        <v>127</v>
      </c>
    </row>
    <row r="1279" spans="2:7" x14ac:dyDescent="0.25">
      <c r="B1279" s="16" t="s">
        <v>123</v>
      </c>
      <c r="C1279" s="17">
        <v>38287</v>
      </c>
      <c r="D1279" s="18" t="s">
        <v>125</v>
      </c>
      <c r="E1279" s="19">
        <v>92</v>
      </c>
      <c r="F1279" s="20">
        <v>278.04523769732299</v>
      </c>
      <c r="G1279" s="18" t="s">
        <v>116</v>
      </c>
    </row>
    <row r="1280" spans="2:7" x14ac:dyDescent="0.25">
      <c r="B1280" s="16" t="s">
        <v>124</v>
      </c>
      <c r="C1280" s="17">
        <v>38232</v>
      </c>
      <c r="D1280" s="18" t="s">
        <v>128</v>
      </c>
      <c r="E1280" s="19">
        <v>28</v>
      </c>
      <c r="F1280" s="20">
        <v>86.457557586126697</v>
      </c>
      <c r="G1280" s="18" t="s">
        <v>119</v>
      </c>
    </row>
    <row r="1281" spans="2:7" x14ac:dyDescent="0.25">
      <c r="B1281" s="16" t="s">
        <v>114</v>
      </c>
      <c r="C1281" s="17">
        <v>38375</v>
      </c>
      <c r="D1281" s="18" t="s">
        <v>121</v>
      </c>
      <c r="E1281" s="19">
        <v>79</v>
      </c>
      <c r="F1281" s="20">
        <v>238.986461289929</v>
      </c>
      <c r="G1281" s="18" t="s">
        <v>122</v>
      </c>
    </row>
    <row r="1282" spans="2:7" x14ac:dyDescent="0.25">
      <c r="B1282" s="16" t="s">
        <v>130</v>
      </c>
      <c r="C1282" s="17">
        <v>38375</v>
      </c>
      <c r="D1282" s="18" t="s">
        <v>118</v>
      </c>
      <c r="E1282" s="19">
        <v>92</v>
      </c>
      <c r="F1282" s="20">
        <v>277.53792590877299</v>
      </c>
      <c r="G1282" s="18" t="s">
        <v>122</v>
      </c>
    </row>
    <row r="1283" spans="2:7" x14ac:dyDescent="0.25">
      <c r="B1283" s="16" t="s">
        <v>126</v>
      </c>
      <c r="C1283" s="17">
        <v>38100</v>
      </c>
      <c r="D1283" s="18" t="s">
        <v>128</v>
      </c>
      <c r="E1283" s="19">
        <v>11</v>
      </c>
      <c r="F1283" s="20">
        <v>34.457391966439999</v>
      </c>
      <c r="G1283" s="18" t="s">
        <v>119</v>
      </c>
    </row>
    <row r="1284" spans="2:7" x14ac:dyDescent="0.25">
      <c r="B1284" s="16" t="s">
        <v>124</v>
      </c>
      <c r="C1284" s="17">
        <v>38375</v>
      </c>
      <c r="D1284" s="18" t="s">
        <v>125</v>
      </c>
      <c r="E1284" s="19">
        <v>23</v>
      </c>
      <c r="F1284" s="20">
        <v>70.696616056508802</v>
      </c>
      <c r="G1284" s="18" t="s">
        <v>127</v>
      </c>
    </row>
    <row r="1285" spans="2:7" x14ac:dyDescent="0.25">
      <c r="B1285" s="16" t="s">
        <v>114</v>
      </c>
      <c r="C1285" s="17">
        <v>38826</v>
      </c>
      <c r="D1285" s="18" t="s">
        <v>125</v>
      </c>
      <c r="E1285" s="19">
        <v>2</v>
      </c>
      <c r="F1285" s="20">
        <v>8.8023773142157893</v>
      </c>
      <c r="G1285" s="18" t="s">
        <v>119</v>
      </c>
    </row>
    <row r="1286" spans="2:7" x14ac:dyDescent="0.25">
      <c r="B1286" s="16" t="s">
        <v>129</v>
      </c>
      <c r="C1286" s="17">
        <v>38353</v>
      </c>
      <c r="D1286" s="18" t="s">
        <v>125</v>
      </c>
      <c r="E1286" s="19">
        <v>-2</v>
      </c>
      <c r="F1286" s="20">
        <v>-3.4493356628035201</v>
      </c>
      <c r="G1286" s="18" t="s">
        <v>127</v>
      </c>
    </row>
    <row r="1287" spans="2:7" x14ac:dyDescent="0.25">
      <c r="B1287" s="16" t="s">
        <v>117</v>
      </c>
      <c r="C1287" s="17">
        <v>38507</v>
      </c>
      <c r="D1287" s="18" t="s">
        <v>115</v>
      </c>
      <c r="E1287" s="19">
        <v>33</v>
      </c>
      <c r="F1287" s="20">
        <v>100.686175907779</v>
      </c>
      <c r="G1287" s="18" t="s">
        <v>122</v>
      </c>
    </row>
    <row r="1288" spans="2:7" x14ac:dyDescent="0.25">
      <c r="B1288" s="16" t="s">
        <v>129</v>
      </c>
      <c r="C1288" s="17">
        <v>38892</v>
      </c>
      <c r="D1288" s="18" t="s">
        <v>128</v>
      </c>
      <c r="E1288" s="19">
        <v>10</v>
      </c>
      <c r="F1288" s="20">
        <v>31.3009353471327</v>
      </c>
      <c r="G1288" s="18" t="s">
        <v>119</v>
      </c>
    </row>
    <row r="1289" spans="2:7" x14ac:dyDescent="0.25">
      <c r="B1289" s="16" t="s">
        <v>120</v>
      </c>
      <c r="C1289" s="17">
        <v>38320</v>
      </c>
      <c r="D1289" s="18" t="s">
        <v>121</v>
      </c>
      <c r="E1289" s="19">
        <v>84</v>
      </c>
      <c r="F1289" s="20">
        <v>254.11937205363199</v>
      </c>
      <c r="G1289" s="18" t="s">
        <v>127</v>
      </c>
    </row>
    <row r="1290" spans="2:7" x14ac:dyDescent="0.25">
      <c r="B1290" s="16" t="s">
        <v>117</v>
      </c>
      <c r="C1290" s="17">
        <v>38342</v>
      </c>
      <c r="D1290" s="18" t="s">
        <v>128</v>
      </c>
      <c r="E1290" s="19">
        <v>88</v>
      </c>
      <c r="F1290" s="20">
        <v>266.39334034313299</v>
      </c>
      <c r="G1290" s="18" t="s">
        <v>119</v>
      </c>
    </row>
    <row r="1291" spans="2:7" x14ac:dyDescent="0.25">
      <c r="B1291" s="16" t="s">
        <v>124</v>
      </c>
      <c r="C1291" s="17">
        <v>38628</v>
      </c>
      <c r="D1291" s="18" t="s">
        <v>128</v>
      </c>
      <c r="E1291" s="19">
        <v>94</v>
      </c>
      <c r="F1291" s="20">
        <v>284.249875235611</v>
      </c>
      <c r="G1291" s="18" t="s">
        <v>127</v>
      </c>
    </row>
    <row r="1292" spans="2:7" x14ac:dyDescent="0.25">
      <c r="B1292" s="16" t="s">
        <v>123</v>
      </c>
      <c r="C1292" s="17">
        <v>38397</v>
      </c>
      <c r="D1292" s="18" t="s">
        <v>128</v>
      </c>
      <c r="E1292" s="19">
        <v>3</v>
      </c>
      <c r="F1292" s="20">
        <v>11.9038821448882</v>
      </c>
      <c r="G1292" s="18" t="s">
        <v>119</v>
      </c>
    </row>
    <row r="1293" spans="2:7" x14ac:dyDescent="0.25">
      <c r="B1293" s="16" t="s">
        <v>114</v>
      </c>
      <c r="C1293" s="17">
        <v>38837</v>
      </c>
      <c r="D1293" s="18" t="s">
        <v>115</v>
      </c>
      <c r="E1293" s="19">
        <v>72</v>
      </c>
      <c r="F1293" s="20">
        <v>217.58131494729</v>
      </c>
      <c r="G1293" s="18" t="s">
        <v>122</v>
      </c>
    </row>
    <row r="1294" spans="2:7" x14ac:dyDescent="0.25">
      <c r="B1294" s="16" t="s">
        <v>131</v>
      </c>
      <c r="C1294" s="17">
        <v>38419</v>
      </c>
      <c r="D1294" s="18" t="s">
        <v>125</v>
      </c>
      <c r="E1294" s="19">
        <v>58</v>
      </c>
      <c r="F1294" s="20">
        <v>176.65394036929399</v>
      </c>
      <c r="G1294" s="18" t="s">
        <v>119</v>
      </c>
    </row>
    <row r="1295" spans="2:7" x14ac:dyDescent="0.25">
      <c r="B1295" s="16" t="s">
        <v>120</v>
      </c>
      <c r="C1295" s="17">
        <v>38144</v>
      </c>
      <c r="D1295" s="18" t="s">
        <v>125</v>
      </c>
      <c r="E1295" s="19">
        <v>19</v>
      </c>
      <c r="F1295" s="20">
        <v>59.643357077362197</v>
      </c>
      <c r="G1295" s="18" t="s">
        <v>122</v>
      </c>
    </row>
    <row r="1296" spans="2:7" x14ac:dyDescent="0.25">
      <c r="B1296" s="16" t="s">
        <v>114</v>
      </c>
      <c r="C1296" s="17">
        <v>38463</v>
      </c>
      <c r="D1296" s="18" t="s">
        <v>128</v>
      </c>
      <c r="E1296" s="19">
        <v>35</v>
      </c>
      <c r="F1296" s="20">
        <v>106.50708928723</v>
      </c>
      <c r="G1296" s="18" t="s">
        <v>116</v>
      </c>
    </row>
    <row r="1297" spans="2:7" x14ac:dyDescent="0.25">
      <c r="B1297" s="16" t="s">
        <v>117</v>
      </c>
      <c r="C1297" s="17">
        <v>38320</v>
      </c>
      <c r="D1297" s="18" t="s">
        <v>118</v>
      </c>
      <c r="E1297" s="19">
        <v>80</v>
      </c>
      <c r="F1297" s="20">
        <v>242.63330478636399</v>
      </c>
      <c r="G1297" s="18" t="s">
        <v>122</v>
      </c>
    </row>
    <row r="1298" spans="2:7" x14ac:dyDescent="0.25">
      <c r="B1298" s="16" t="s">
        <v>126</v>
      </c>
      <c r="C1298" s="17">
        <v>38012</v>
      </c>
      <c r="D1298" s="18" t="s">
        <v>125</v>
      </c>
      <c r="E1298" s="19">
        <v>26</v>
      </c>
      <c r="F1298" s="20">
        <v>80.048584690277593</v>
      </c>
      <c r="G1298" s="18" t="s">
        <v>116</v>
      </c>
    </row>
    <row r="1299" spans="2:7" x14ac:dyDescent="0.25">
      <c r="B1299" s="16" t="s">
        <v>123</v>
      </c>
      <c r="C1299" s="17">
        <v>38540</v>
      </c>
      <c r="D1299" s="18" t="s">
        <v>115</v>
      </c>
      <c r="E1299" s="19">
        <v>93</v>
      </c>
      <c r="F1299" s="20">
        <v>280.93222292224499</v>
      </c>
      <c r="G1299" s="18" t="s">
        <v>122</v>
      </c>
    </row>
    <row r="1300" spans="2:7" x14ac:dyDescent="0.25">
      <c r="B1300" s="16" t="s">
        <v>124</v>
      </c>
      <c r="C1300" s="17">
        <v>38661</v>
      </c>
      <c r="D1300" s="18" t="s">
        <v>125</v>
      </c>
      <c r="E1300" s="19">
        <v>29</v>
      </c>
      <c r="F1300" s="20">
        <v>90.057076391331194</v>
      </c>
      <c r="G1300" s="18" t="s">
        <v>119</v>
      </c>
    </row>
    <row r="1301" spans="2:7" x14ac:dyDescent="0.25">
      <c r="B1301" s="16" t="s">
        <v>124</v>
      </c>
      <c r="C1301" s="17">
        <v>38100</v>
      </c>
      <c r="D1301" s="18" t="s">
        <v>118</v>
      </c>
      <c r="E1301" s="19">
        <v>88</v>
      </c>
      <c r="F1301" s="20">
        <v>266.36925289616897</v>
      </c>
      <c r="G1301" s="18" t="s">
        <v>119</v>
      </c>
    </row>
    <row r="1302" spans="2:7" x14ac:dyDescent="0.25">
      <c r="B1302" s="16" t="s">
        <v>130</v>
      </c>
      <c r="C1302" s="17">
        <v>38947</v>
      </c>
      <c r="D1302" s="18" t="s">
        <v>125</v>
      </c>
      <c r="E1302" s="19">
        <v>5</v>
      </c>
      <c r="F1302" s="20">
        <v>16.874201572948799</v>
      </c>
      <c r="G1302" s="18" t="s">
        <v>127</v>
      </c>
    </row>
    <row r="1303" spans="2:7" x14ac:dyDescent="0.25">
      <c r="B1303" s="16" t="s">
        <v>124</v>
      </c>
      <c r="C1303" s="17">
        <v>38573</v>
      </c>
      <c r="D1303" s="18" t="s">
        <v>128</v>
      </c>
      <c r="E1303" s="19">
        <v>64</v>
      </c>
      <c r="F1303" s="20">
        <v>194.02715866544</v>
      </c>
      <c r="G1303" s="18" t="s">
        <v>122</v>
      </c>
    </row>
    <row r="1304" spans="2:7" x14ac:dyDescent="0.25">
      <c r="B1304" s="16" t="s">
        <v>129</v>
      </c>
      <c r="C1304" s="17">
        <v>38716</v>
      </c>
      <c r="D1304" s="18" t="s">
        <v>115</v>
      </c>
      <c r="E1304" s="19">
        <v>38</v>
      </c>
      <c r="F1304" s="20">
        <v>116.027814298184</v>
      </c>
      <c r="G1304" s="18" t="s">
        <v>127</v>
      </c>
    </row>
    <row r="1305" spans="2:7" x14ac:dyDescent="0.25">
      <c r="B1305" s="16" t="s">
        <v>130</v>
      </c>
      <c r="C1305" s="17">
        <v>38276</v>
      </c>
      <c r="D1305" s="18" t="s">
        <v>118</v>
      </c>
      <c r="E1305" s="19">
        <v>21</v>
      </c>
      <c r="F1305" s="20">
        <v>65.604114667692897</v>
      </c>
      <c r="G1305" s="18" t="s">
        <v>122</v>
      </c>
    </row>
    <row r="1306" spans="2:7" x14ac:dyDescent="0.25">
      <c r="B1306" s="16" t="s">
        <v>117</v>
      </c>
      <c r="C1306" s="17">
        <v>38551</v>
      </c>
      <c r="D1306" s="18" t="s">
        <v>125</v>
      </c>
      <c r="E1306" s="19">
        <v>61</v>
      </c>
      <c r="F1306" s="20">
        <v>184.441892897597</v>
      </c>
      <c r="G1306" s="18" t="s">
        <v>122</v>
      </c>
    </row>
    <row r="1307" spans="2:7" x14ac:dyDescent="0.25">
      <c r="B1307" s="16" t="s">
        <v>123</v>
      </c>
      <c r="C1307" s="17">
        <v>38111</v>
      </c>
      <c r="D1307" s="18" t="s">
        <v>125</v>
      </c>
      <c r="E1307" s="19">
        <v>53</v>
      </c>
      <c r="F1307" s="20">
        <v>160.79564195236901</v>
      </c>
      <c r="G1307" s="18" t="s">
        <v>122</v>
      </c>
    </row>
    <row r="1308" spans="2:7" x14ac:dyDescent="0.25">
      <c r="B1308" s="16" t="s">
        <v>114</v>
      </c>
      <c r="C1308" s="17">
        <v>38749</v>
      </c>
      <c r="D1308" s="18" t="s">
        <v>128</v>
      </c>
      <c r="E1308" s="19">
        <v>28</v>
      </c>
      <c r="F1308" s="20">
        <v>86.322863736189802</v>
      </c>
      <c r="G1308" s="18" t="s">
        <v>127</v>
      </c>
    </row>
    <row r="1309" spans="2:7" x14ac:dyDescent="0.25">
      <c r="B1309" s="16" t="s">
        <v>123</v>
      </c>
      <c r="C1309" s="17">
        <v>38958</v>
      </c>
      <c r="D1309" s="18" t="s">
        <v>128</v>
      </c>
      <c r="E1309" s="19">
        <v>39</v>
      </c>
      <c r="F1309" s="20">
        <v>119.491553007411</v>
      </c>
      <c r="G1309" s="18" t="s">
        <v>127</v>
      </c>
    </row>
    <row r="1310" spans="2:7" x14ac:dyDescent="0.25">
      <c r="B1310" s="16" t="s">
        <v>123</v>
      </c>
      <c r="C1310" s="17">
        <v>39024</v>
      </c>
      <c r="D1310" s="18" t="s">
        <v>115</v>
      </c>
      <c r="E1310" s="19">
        <v>89</v>
      </c>
      <c r="F1310" s="20">
        <v>268.72040652792901</v>
      </c>
      <c r="G1310" s="18" t="s">
        <v>122</v>
      </c>
    </row>
    <row r="1311" spans="2:7" x14ac:dyDescent="0.25">
      <c r="B1311" s="16" t="s">
        <v>114</v>
      </c>
      <c r="C1311" s="17">
        <v>38100</v>
      </c>
      <c r="D1311" s="18" t="s">
        <v>118</v>
      </c>
      <c r="E1311" s="19">
        <v>72</v>
      </c>
      <c r="F1311" s="20">
        <v>218.15784251475</v>
      </c>
      <c r="G1311" s="18" t="s">
        <v>116</v>
      </c>
    </row>
    <row r="1312" spans="2:7" x14ac:dyDescent="0.25">
      <c r="B1312" s="16" t="s">
        <v>124</v>
      </c>
      <c r="C1312" s="17">
        <v>38221</v>
      </c>
      <c r="D1312" s="18" t="s">
        <v>115</v>
      </c>
      <c r="E1312" s="19">
        <v>63</v>
      </c>
      <c r="F1312" s="20">
        <v>191.07967670509899</v>
      </c>
      <c r="G1312" s="18" t="s">
        <v>116</v>
      </c>
    </row>
    <row r="1313" spans="2:7" x14ac:dyDescent="0.25">
      <c r="B1313" s="16" t="s">
        <v>126</v>
      </c>
      <c r="C1313" s="17">
        <v>39079</v>
      </c>
      <c r="D1313" s="18" t="s">
        <v>118</v>
      </c>
      <c r="E1313" s="19">
        <v>47</v>
      </c>
      <c r="F1313" s="20">
        <v>142.14708124413599</v>
      </c>
      <c r="G1313" s="18" t="s">
        <v>122</v>
      </c>
    </row>
    <row r="1314" spans="2:7" x14ac:dyDescent="0.25">
      <c r="B1314" s="16" t="s">
        <v>120</v>
      </c>
      <c r="C1314" s="17">
        <v>38540</v>
      </c>
      <c r="D1314" s="18" t="s">
        <v>128</v>
      </c>
      <c r="E1314" s="19">
        <v>8</v>
      </c>
      <c r="F1314" s="20">
        <v>25.619997788473398</v>
      </c>
      <c r="G1314" s="18" t="s">
        <v>119</v>
      </c>
    </row>
    <row r="1315" spans="2:7" x14ac:dyDescent="0.25">
      <c r="B1315" s="16" t="s">
        <v>114</v>
      </c>
      <c r="C1315" s="17">
        <v>38298</v>
      </c>
      <c r="D1315" s="18" t="s">
        <v>115</v>
      </c>
      <c r="E1315" s="19">
        <v>88</v>
      </c>
      <c r="F1315" s="20">
        <v>265.56717139256898</v>
      </c>
      <c r="G1315" s="18" t="s">
        <v>127</v>
      </c>
    </row>
    <row r="1316" spans="2:7" x14ac:dyDescent="0.25">
      <c r="B1316" s="16" t="s">
        <v>120</v>
      </c>
      <c r="C1316" s="17">
        <v>38221</v>
      </c>
      <c r="D1316" s="18" t="s">
        <v>115</v>
      </c>
      <c r="E1316" s="19">
        <v>12</v>
      </c>
      <c r="F1316" s="20">
        <v>37.818679875987897</v>
      </c>
      <c r="G1316" s="18" t="s">
        <v>119</v>
      </c>
    </row>
    <row r="1317" spans="2:7" x14ac:dyDescent="0.25">
      <c r="B1317" s="16" t="s">
        <v>130</v>
      </c>
      <c r="C1317" s="17">
        <v>38683</v>
      </c>
      <c r="D1317" s="18" t="s">
        <v>128</v>
      </c>
      <c r="E1317" s="19">
        <v>79</v>
      </c>
      <c r="F1317" s="20">
        <v>239.175196796119</v>
      </c>
      <c r="G1317" s="18" t="s">
        <v>119</v>
      </c>
    </row>
    <row r="1318" spans="2:7" x14ac:dyDescent="0.25">
      <c r="B1318" s="16" t="s">
        <v>124</v>
      </c>
      <c r="C1318" s="17">
        <v>38155</v>
      </c>
      <c r="D1318" s="18" t="s">
        <v>121</v>
      </c>
      <c r="E1318" s="19">
        <v>39</v>
      </c>
      <c r="F1318" s="20">
        <v>118.944884432916</v>
      </c>
      <c r="G1318" s="18" t="s">
        <v>116</v>
      </c>
    </row>
    <row r="1319" spans="2:7" x14ac:dyDescent="0.25">
      <c r="B1319" s="16" t="s">
        <v>130</v>
      </c>
      <c r="C1319" s="17">
        <v>38760</v>
      </c>
      <c r="D1319" s="18" t="s">
        <v>128</v>
      </c>
      <c r="E1319" s="19">
        <v>61</v>
      </c>
      <c r="F1319" s="20">
        <v>185.056134812669</v>
      </c>
      <c r="G1319" s="18" t="s">
        <v>122</v>
      </c>
    </row>
    <row r="1320" spans="2:7" x14ac:dyDescent="0.25">
      <c r="B1320" s="16" t="s">
        <v>130</v>
      </c>
      <c r="C1320" s="17">
        <v>38980</v>
      </c>
      <c r="D1320" s="18" t="s">
        <v>115</v>
      </c>
      <c r="E1320" s="19">
        <v>12</v>
      </c>
      <c r="F1320" s="20">
        <v>38.275233428944297</v>
      </c>
      <c r="G1320" s="18" t="s">
        <v>122</v>
      </c>
    </row>
    <row r="1321" spans="2:7" x14ac:dyDescent="0.25">
      <c r="B1321" s="16" t="s">
        <v>123</v>
      </c>
      <c r="C1321" s="17">
        <v>38298</v>
      </c>
      <c r="D1321" s="18" t="s">
        <v>128</v>
      </c>
      <c r="E1321" s="19">
        <v>25</v>
      </c>
      <c r="F1321" s="20">
        <v>76.651168243814695</v>
      </c>
      <c r="G1321" s="18" t="s">
        <v>127</v>
      </c>
    </row>
    <row r="1322" spans="2:7" x14ac:dyDescent="0.25">
      <c r="B1322" s="16" t="s">
        <v>131</v>
      </c>
      <c r="C1322" s="17">
        <v>38683</v>
      </c>
      <c r="D1322" s="18" t="s">
        <v>118</v>
      </c>
      <c r="E1322" s="19">
        <v>82</v>
      </c>
      <c r="F1322" s="20">
        <v>248.26100726872099</v>
      </c>
      <c r="G1322" s="18" t="s">
        <v>116</v>
      </c>
    </row>
    <row r="1323" spans="2:7" x14ac:dyDescent="0.25">
      <c r="B1323" s="16" t="s">
        <v>120</v>
      </c>
      <c r="C1323" s="17">
        <v>38342</v>
      </c>
      <c r="D1323" s="18" t="s">
        <v>128</v>
      </c>
      <c r="E1323" s="19">
        <v>4</v>
      </c>
      <c r="F1323" s="20">
        <v>14.4826539833368</v>
      </c>
      <c r="G1323" s="18" t="s">
        <v>122</v>
      </c>
    </row>
    <row r="1324" spans="2:7" x14ac:dyDescent="0.25">
      <c r="B1324" s="16" t="s">
        <v>120</v>
      </c>
      <c r="C1324" s="17">
        <v>39068</v>
      </c>
      <c r="D1324" s="18" t="s">
        <v>121</v>
      </c>
      <c r="E1324" s="19">
        <v>22</v>
      </c>
      <c r="F1324" s="20">
        <v>68.226854446694304</v>
      </c>
      <c r="G1324" s="18" t="s">
        <v>116</v>
      </c>
    </row>
    <row r="1325" spans="2:7" x14ac:dyDescent="0.25">
      <c r="B1325" s="16" t="s">
        <v>120</v>
      </c>
      <c r="C1325" s="17">
        <v>38991</v>
      </c>
      <c r="D1325" s="18" t="s">
        <v>128</v>
      </c>
      <c r="E1325" s="19">
        <v>81</v>
      </c>
      <c r="F1325" s="20">
        <v>244.62433851171701</v>
      </c>
      <c r="G1325" s="18" t="s">
        <v>119</v>
      </c>
    </row>
    <row r="1326" spans="2:7" x14ac:dyDescent="0.25">
      <c r="B1326" s="16" t="s">
        <v>123</v>
      </c>
      <c r="C1326" s="17">
        <v>38408</v>
      </c>
      <c r="D1326" s="18" t="s">
        <v>125</v>
      </c>
      <c r="E1326" s="19">
        <v>34</v>
      </c>
      <c r="F1326" s="20">
        <v>103.851728084337</v>
      </c>
      <c r="G1326" s="18" t="s">
        <v>116</v>
      </c>
    </row>
    <row r="1327" spans="2:7" x14ac:dyDescent="0.25">
      <c r="B1327" s="16" t="s">
        <v>120</v>
      </c>
      <c r="C1327" s="17">
        <v>38309</v>
      </c>
      <c r="D1327" s="18" t="s">
        <v>128</v>
      </c>
      <c r="E1327" s="19">
        <v>89</v>
      </c>
      <c r="F1327" s="20">
        <v>269.74478909487698</v>
      </c>
      <c r="G1327" s="18" t="s">
        <v>127</v>
      </c>
    </row>
    <row r="1328" spans="2:7" x14ac:dyDescent="0.25">
      <c r="B1328" s="16" t="s">
        <v>123</v>
      </c>
      <c r="C1328" s="17">
        <v>38386</v>
      </c>
      <c r="D1328" s="18" t="s">
        <v>128</v>
      </c>
      <c r="E1328" s="19">
        <v>6</v>
      </c>
      <c r="F1328" s="20">
        <v>20.309690029764901</v>
      </c>
      <c r="G1328" s="18" t="s">
        <v>119</v>
      </c>
    </row>
    <row r="1329" spans="2:7" x14ac:dyDescent="0.25">
      <c r="B1329" s="16" t="s">
        <v>130</v>
      </c>
      <c r="C1329" s="17">
        <v>38529</v>
      </c>
      <c r="D1329" s="18" t="s">
        <v>125</v>
      </c>
      <c r="E1329" s="19">
        <v>78</v>
      </c>
      <c r="F1329" s="20">
        <v>235.99588000674001</v>
      </c>
      <c r="G1329" s="18" t="s">
        <v>116</v>
      </c>
    </row>
    <row r="1330" spans="2:7" x14ac:dyDescent="0.25">
      <c r="B1330" s="16" t="s">
        <v>131</v>
      </c>
      <c r="C1330" s="17">
        <v>38485</v>
      </c>
      <c r="D1330" s="18" t="s">
        <v>115</v>
      </c>
      <c r="E1330" s="19">
        <v>9</v>
      </c>
      <c r="F1330" s="20">
        <v>28.8527112674299</v>
      </c>
      <c r="G1330" s="18" t="s">
        <v>116</v>
      </c>
    </row>
    <row r="1331" spans="2:7" x14ac:dyDescent="0.25">
      <c r="B1331" s="16" t="s">
        <v>126</v>
      </c>
      <c r="C1331" s="17">
        <v>39079</v>
      </c>
      <c r="D1331" s="18" t="s">
        <v>128</v>
      </c>
      <c r="E1331" s="19">
        <v>9</v>
      </c>
      <c r="F1331" s="20">
        <v>29.718118103948001</v>
      </c>
      <c r="G1331" s="18" t="s">
        <v>127</v>
      </c>
    </row>
    <row r="1332" spans="2:7" x14ac:dyDescent="0.25">
      <c r="B1332" s="16" t="s">
        <v>126</v>
      </c>
      <c r="C1332" s="17">
        <v>38826</v>
      </c>
      <c r="D1332" s="18" t="s">
        <v>118</v>
      </c>
      <c r="E1332" s="19">
        <v>73</v>
      </c>
      <c r="F1332" s="20">
        <v>221.18349919107999</v>
      </c>
      <c r="G1332" s="18" t="s">
        <v>127</v>
      </c>
    </row>
    <row r="1333" spans="2:7" x14ac:dyDescent="0.25">
      <c r="B1333" s="16" t="s">
        <v>114</v>
      </c>
      <c r="C1333" s="17">
        <v>38001</v>
      </c>
      <c r="D1333" s="18" t="s">
        <v>115</v>
      </c>
      <c r="E1333" s="19">
        <v>13</v>
      </c>
      <c r="F1333" s="20">
        <v>41.923791931827601</v>
      </c>
      <c r="G1333" s="18" t="s">
        <v>119</v>
      </c>
    </row>
    <row r="1334" spans="2:7" x14ac:dyDescent="0.25">
      <c r="B1334" s="16" t="s">
        <v>124</v>
      </c>
      <c r="C1334" s="17">
        <v>38419</v>
      </c>
      <c r="D1334" s="18" t="s">
        <v>125</v>
      </c>
      <c r="E1334" s="19">
        <v>14</v>
      </c>
      <c r="F1334" s="20">
        <v>43.998808725631498</v>
      </c>
      <c r="G1334" s="18" t="s">
        <v>119</v>
      </c>
    </row>
    <row r="1335" spans="2:7" x14ac:dyDescent="0.25">
      <c r="B1335" s="16" t="s">
        <v>114</v>
      </c>
      <c r="C1335" s="17">
        <v>38496</v>
      </c>
      <c r="D1335" s="18" t="s">
        <v>121</v>
      </c>
      <c r="E1335" s="19">
        <v>33</v>
      </c>
      <c r="F1335" s="20">
        <v>100.311952451292</v>
      </c>
      <c r="G1335" s="18" t="s">
        <v>119</v>
      </c>
    </row>
    <row r="1336" spans="2:7" x14ac:dyDescent="0.25">
      <c r="B1336" s="16" t="s">
        <v>114</v>
      </c>
      <c r="C1336" s="17">
        <v>38078</v>
      </c>
      <c r="D1336" s="18" t="s">
        <v>118</v>
      </c>
      <c r="E1336" s="19">
        <v>17</v>
      </c>
      <c r="F1336" s="20">
        <v>53.123119444084999</v>
      </c>
      <c r="G1336" s="18" t="s">
        <v>127</v>
      </c>
    </row>
    <row r="1337" spans="2:7" x14ac:dyDescent="0.25">
      <c r="B1337" s="16" t="s">
        <v>117</v>
      </c>
      <c r="C1337" s="17">
        <v>38903</v>
      </c>
      <c r="D1337" s="18" t="s">
        <v>115</v>
      </c>
      <c r="E1337" s="19">
        <v>9</v>
      </c>
      <c r="F1337" s="20">
        <v>29.5011521920371</v>
      </c>
      <c r="G1337" s="18" t="s">
        <v>116</v>
      </c>
    </row>
    <row r="1338" spans="2:7" x14ac:dyDescent="0.25">
      <c r="B1338" s="16" t="s">
        <v>130</v>
      </c>
      <c r="C1338" s="17">
        <v>38771</v>
      </c>
      <c r="D1338" s="18" t="s">
        <v>128</v>
      </c>
      <c r="E1338" s="19">
        <v>15</v>
      </c>
      <c r="F1338" s="20">
        <v>47.311523584864602</v>
      </c>
      <c r="G1338" s="18" t="s">
        <v>119</v>
      </c>
    </row>
    <row r="1339" spans="2:7" x14ac:dyDescent="0.25">
      <c r="B1339" s="16" t="s">
        <v>120</v>
      </c>
      <c r="C1339" s="17">
        <v>38969</v>
      </c>
      <c r="D1339" s="18" t="s">
        <v>121</v>
      </c>
      <c r="E1339" s="19">
        <v>50</v>
      </c>
      <c r="F1339" s="20">
        <v>152.310191635899</v>
      </c>
      <c r="G1339" s="18" t="s">
        <v>127</v>
      </c>
    </row>
    <row r="1340" spans="2:7" x14ac:dyDescent="0.25">
      <c r="B1340" s="16" t="s">
        <v>130</v>
      </c>
      <c r="C1340" s="17">
        <v>38298</v>
      </c>
      <c r="D1340" s="18" t="s">
        <v>121</v>
      </c>
      <c r="E1340" s="19">
        <v>13</v>
      </c>
      <c r="F1340" s="20">
        <v>40.558759872429299</v>
      </c>
      <c r="G1340" s="18" t="s">
        <v>122</v>
      </c>
    </row>
    <row r="1341" spans="2:7" x14ac:dyDescent="0.25">
      <c r="B1341" s="16" t="s">
        <v>117</v>
      </c>
      <c r="C1341" s="17">
        <v>38243</v>
      </c>
      <c r="D1341" s="18" t="s">
        <v>115</v>
      </c>
      <c r="E1341" s="19">
        <v>24</v>
      </c>
      <c r="F1341" s="20">
        <v>74.731137309505698</v>
      </c>
      <c r="G1341" s="18" t="s">
        <v>122</v>
      </c>
    </row>
    <row r="1342" spans="2:7" x14ac:dyDescent="0.25">
      <c r="B1342" s="16" t="s">
        <v>114</v>
      </c>
      <c r="C1342" s="17">
        <v>38716</v>
      </c>
      <c r="D1342" s="18" t="s">
        <v>115</v>
      </c>
      <c r="E1342" s="19">
        <v>77</v>
      </c>
      <c r="F1342" s="20">
        <v>232.89275600525099</v>
      </c>
      <c r="G1342" s="18" t="s">
        <v>116</v>
      </c>
    </row>
    <row r="1343" spans="2:7" x14ac:dyDescent="0.25">
      <c r="B1343" s="16" t="s">
        <v>117</v>
      </c>
      <c r="C1343" s="17">
        <v>38848</v>
      </c>
      <c r="D1343" s="18" t="s">
        <v>128</v>
      </c>
      <c r="E1343" s="19">
        <v>21</v>
      </c>
      <c r="F1343" s="20">
        <v>65.214588826582599</v>
      </c>
      <c r="G1343" s="18" t="s">
        <v>127</v>
      </c>
    </row>
    <row r="1344" spans="2:7" x14ac:dyDescent="0.25">
      <c r="B1344" s="16" t="s">
        <v>131</v>
      </c>
      <c r="C1344" s="17">
        <v>38540</v>
      </c>
      <c r="D1344" s="18" t="s">
        <v>128</v>
      </c>
      <c r="E1344" s="19">
        <v>80</v>
      </c>
      <c r="F1344" s="20">
        <v>240.76226876969201</v>
      </c>
      <c r="G1344" s="18" t="s">
        <v>119</v>
      </c>
    </row>
    <row r="1345" spans="2:7" x14ac:dyDescent="0.25">
      <c r="B1345" s="16" t="s">
        <v>117</v>
      </c>
      <c r="C1345" s="17">
        <v>38298</v>
      </c>
      <c r="D1345" s="18" t="s">
        <v>128</v>
      </c>
      <c r="E1345" s="19">
        <v>56</v>
      </c>
      <c r="F1345" s="20">
        <v>170.509019186236</v>
      </c>
      <c r="G1345" s="18" t="s">
        <v>116</v>
      </c>
    </row>
    <row r="1346" spans="2:7" x14ac:dyDescent="0.25">
      <c r="B1346" s="16" t="s">
        <v>126</v>
      </c>
      <c r="C1346" s="17">
        <v>38452</v>
      </c>
      <c r="D1346" s="18" t="s">
        <v>118</v>
      </c>
      <c r="E1346" s="19">
        <v>28</v>
      </c>
      <c r="F1346" s="20">
        <v>86.002698245868501</v>
      </c>
      <c r="G1346" s="18" t="s">
        <v>122</v>
      </c>
    </row>
    <row r="1347" spans="2:7" x14ac:dyDescent="0.25">
      <c r="B1347" s="16" t="s">
        <v>130</v>
      </c>
      <c r="C1347" s="17">
        <v>38683</v>
      </c>
      <c r="D1347" s="18" t="s">
        <v>121</v>
      </c>
      <c r="E1347" s="19">
        <v>50</v>
      </c>
      <c r="F1347" s="20">
        <v>151.56909496566101</v>
      </c>
      <c r="G1347" s="18" t="s">
        <v>119</v>
      </c>
    </row>
    <row r="1348" spans="2:7" x14ac:dyDescent="0.25">
      <c r="B1348" s="16" t="s">
        <v>126</v>
      </c>
      <c r="C1348" s="17">
        <v>38452</v>
      </c>
      <c r="D1348" s="18" t="s">
        <v>125</v>
      </c>
      <c r="E1348" s="19">
        <v>23</v>
      </c>
      <c r="F1348" s="20">
        <v>71.405303018372905</v>
      </c>
      <c r="G1348" s="18" t="s">
        <v>127</v>
      </c>
    </row>
    <row r="1349" spans="2:7" x14ac:dyDescent="0.25">
      <c r="B1349" s="16" t="s">
        <v>130</v>
      </c>
      <c r="C1349" s="17">
        <v>38144</v>
      </c>
      <c r="D1349" s="18" t="s">
        <v>115</v>
      </c>
      <c r="E1349" s="19">
        <v>77</v>
      </c>
      <c r="F1349" s="20">
        <v>232.85049996581699</v>
      </c>
      <c r="G1349" s="18" t="s">
        <v>119</v>
      </c>
    </row>
    <row r="1350" spans="2:7" x14ac:dyDescent="0.25">
      <c r="B1350" s="16" t="s">
        <v>114</v>
      </c>
      <c r="C1350" s="17">
        <v>38034</v>
      </c>
      <c r="D1350" s="18" t="s">
        <v>128</v>
      </c>
      <c r="E1350" s="19">
        <v>56</v>
      </c>
      <c r="F1350" s="20">
        <v>170.26270071526099</v>
      </c>
      <c r="G1350" s="18" t="s">
        <v>127</v>
      </c>
    </row>
    <row r="1351" spans="2:7" x14ac:dyDescent="0.25">
      <c r="B1351" s="16" t="s">
        <v>131</v>
      </c>
      <c r="C1351" s="17">
        <v>38826</v>
      </c>
      <c r="D1351" s="18" t="s">
        <v>115</v>
      </c>
      <c r="E1351" s="19">
        <v>26</v>
      </c>
      <c r="F1351" s="20">
        <v>79.7600955182413</v>
      </c>
      <c r="G1351" s="18" t="s">
        <v>127</v>
      </c>
    </row>
    <row r="1352" spans="2:7" x14ac:dyDescent="0.25">
      <c r="B1352" s="16" t="s">
        <v>120</v>
      </c>
      <c r="C1352" s="17">
        <v>38034</v>
      </c>
      <c r="D1352" s="18" t="s">
        <v>118</v>
      </c>
      <c r="E1352" s="19">
        <v>18</v>
      </c>
      <c r="F1352" s="20">
        <v>55.931706737093798</v>
      </c>
      <c r="G1352" s="18" t="s">
        <v>116</v>
      </c>
    </row>
    <row r="1353" spans="2:7" x14ac:dyDescent="0.25">
      <c r="B1353" s="16" t="s">
        <v>126</v>
      </c>
      <c r="C1353" s="17">
        <v>38034</v>
      </c>
      <c r="D1353" s="18" t="s">
        <v>115</v>
      </c>
      <c r="E1353" s="19">
        <v>40</v>
      </c>
      <c r="F1353" s="20">
        <v>121.102925266741</v>
      </c>
      <c r="G1353" s="18" t="s">
        <v>116</v>
      </c>
    </row>
    <row r="1354" spans="2:7" x14ac:dyDescent="0.25">
      <c r="B1354" s="16" t="s">
        <v>117</v>
      </c>
      <c r="C1354" s="17">
        <v>38034</v>
      </c>
      <c r="D1354" s="18" t="s">
        <v>128</v>
      </c>
      <c r="E1354" s="19">
        <v>75</v>
      </c>
      <c r="F1354" s="20">
        <v>227.066414755159</v>
      </c>
      <c r="G1354" s="18" t="s">
        <v>116</v>
      </c>
    </row>
    <row r="1355" spans="2:7" x14ac:dyDescent="0.25">
      <c r="B1355" s="16" t="s">
        <v>124</v>
      </c>
      <c r="C1355" s="17">
        <v>38408</v>
      </c>
      <c r="D1355" s="18" t="s">
        <v>121</v>
      </c>
      <c r="E1355" s="19">
        <v>61</v>
      </c>
      <c r="F1355" s="20">
        <v>184.753934715535</v>
      </c>
      <c r="G1355" s="18" t="s">
        <v>119</v>
      </c>
    </row>
    <row r="1356" spans="2:7" x14ac:dyDescent="0.25">
      <c r="B1356" s="16" t="s">
        <v>120</v>
      </c>
      <c r="C1356" s="17">
        <v>38342</v>
      </c>
      <c r="D1356" s="18" t="s">
        <v>121</v>
      </c>
      <c r="E1356" s="19">
        <v>35</v>
      </c>
      <c r="F1356" s="20">
        <v>106.735791621647</v>
      </c>
      <c r="G1356" s="18" t="s">
        <v>122</v>
      </c>
    </row>
    <row r="1357" spans="2:7" x14ac:dyDescent="0.25">
      <c r="B1357" s="16" t="s">
        <v>131</v>
      </c>
      <c r="C1357" s="17">
        <v>38562</v>
      </c>
      <c r="D1357" s="18" t="s">
        <v>118</v>
      </c>
      <c r="E1357" s="19">
        <v>42</v>
      </c>
      <c r="F1357" s="20">
        <v>127.742973148274</v>
      </c>
      <c r="G1357" s="18" t="s">
        <v>122</v>
      </c>
    </row>
    <row r="1358" spans="2:7" x14ac:dyDescent="0.25">
      <c r="B1358" s="16" t="s">
        <v>117</v>
      </c>
      <c r="C1358" s="17">
        <v>38309</v>
      </c>
      <c r="D1358" s="18" t="s">
        <v>125</v>
      </c>
      <c r="E1358" s="19">
        <v>47</v>
      </c>
      <c r="F1358" s="20">
        <v>142.586409399426</v>
      </c>
      <c r="G1358" s="18" t="s">
        <v>116</v>
      </c>
    </row>
    <row r="1359" spans="2:7" x14ac:dyDescent="0.25">
      <c r="B1359" s="16" t="s">
        <v>120</v>
      </c>
      <c r="C1359" s="17">
        <v>38276</v>
      </c>
      <c r="D1359" s="18" t="s">
        <v>128</v>
      </c>
      <c r="E1359" s="19">
        <v>74</v>
      </c>
      <c r="F1359" s="20">
        <v>225.019255536505</v>
      </c>
      <c r="G1359" s="18" t="s">
        <v>116</v>
      </c>
    </row>
    <row r="1360" spans="2:7" x14ac:dyDescent="0.25">
      <c r="B1360" s="16" t="s">
        <v>120</v>
      </c>
      <c r="C1360" s="17">
        <v>38496</v>
      </c>
      <c r="D1360" s="18" t="s">
        <v>128</v>
      </c>
      <c r="E1360" s="19">
        <v>55</v>
      </c>
      <c r="F1360" s="20">
        <v>166.25169597348699</v>
      </c>
      <c r="G1360" s="18" t="s">
        <v>122</v>
      </c>
    </row>
    <row r="1361" spans="2:7" x14ac:dyDescent="0.25">
      <c r="B1361" s="16" t="s">
        <v>123</v>
      </c>
      <c r="C1361" s="17">
        <v>38617</v>
      </c>
      <c r="D1361" s="18" t="s">
        <v>115</v>
      </c>
      <c r="E1361" s="19">
        <v>87</v>
      </c>
      <c r="F1361" s="20">
        <v>263.11074857106797</v>
      </c>
      <c r="G1361" s="18" t="s">
        <v>122</v>
      </c>
    </row>
    <row r="1362" spans="2:7" x14ac:dyDescent="0.25">
      <c r="B1362" s="16" t="s">
        <v>120</v>
      </c>
      <c r="C1362" s="17">
        <v>38166</v>
      </c>
      <c r="D1362" s="18" t="s">
        <v>118</v>
      </c>
      <c r="E1362" s="19">
        <v>75</v>
      </c>
      <c r="F1362" s="20">
        <v>227.329164304735</v>
      </c>
      <c r="G1362" s="18" t="s">
        <v>116</v>
      </c>
    </row>
    <row r="1363" spans="2:7" x14ac:dyDescent="0.25">
      <c r="B1363" s="16" t="s">
        <v>129</v>
      </c>
      <c r="C1363" s="17">
        <v>38881</v>
      </c>
      <c r="D1363" s="18" t="s">
        <v>118</v>
      </c>
      <c r="E1363" s="19">
        <v>91</v>
      </c>
      <c r="F1363" s="20">
        <v>274.60744776638199</v>
      </c>
      <c r="G1363" s="18" t="s">
        <v>122</v>
      </c>
    </row>
    <row r="1364" spans="2:7" x14ac:dyDescent="0.25">
      <c r="B1364" s="16" t="s">
        <v>120</v>
      </c>
      <c r="C1364" s="17">
        <v>38705</v>
      </c>
      <c r="D1364" s="18" t="s">
        <v>115</v>
      </c>
      <c r="E1364" s="19">
        <v>79</v>
      </c>
      <c r="F1364" s="20">
        <v>238.20578213904</v>
      </c>
      <c r="G1364" s="18" t="s">
        <v>116</v>
      </c>
    </row>
    <row r="1365" spans="2:7" x14ac:dyDescent="0.25">
      <c r="B1365" s="16" t="s">
        <v>131</v>
      </c>
      <c r="C1365" s="17">
        <v>38155</v>
      </c>
      <c r="D1365" s="18" t="s">
        <v>128</v>
      </c>
      <c r="E1365" s="19">
        <v>31</v>
      </c>
      <c r="F1365" s="20">
        <v>94.915314626942703</v>
      </c>
      <c r="G1365" s="18" t="s">
        <v>119</v>
      </c>
    </row>
    <row r="1366" spans="2:7" x14ac:dyDescent="0.25">
      <c r="B1366" s="16" t="s">
        <v>117</v>
      </c>
      <c r="C1366" s="17">
        <v>38265</v>
      </c>
      <c r="D1366" s="18" t="s">
        <v>125</v>
      </c>
      <c r="E1366" s="19">
        <v>36</v>
      </c>
      <c r="F1366" s="20">
        <v>109.868399487589</v>
      </c>
      <c r="G1366" s="18" t="s">
        <v>119</v>
      </c>
    </row>
    <row r="1367" spans="2:7" x14ac:dyDescent="0.25">
      <c r="B1367" s="16" t="s">
        <v>130</v>
      </c>
      <c r="C1367" s="17">
        <v>38166</v>
      </c>
      <c r="D1367" s="18" t="s">
        <v>128</v>
      </c>
      <c r="E1367" s="19">
        <v>80</v>
      </c>
      <c r="F1367" s="20">
        <v>242.06313932235901</v>
      </c>
      <c r="G1367" s="18" t="s">
        <v>116</v>
      </c>
    </row>
    <row r="1368" spans="2:7" x14ac:dyDescent="0.25">
      <c r="B1368" s="16" t="s">
        <v>114</v>
      </c>
      <c r="C1368" s="17">
        <v>38793</v>
      </c>
      <c r="D1368" s="18" t="s">
        <v>115</v>
      </c>
      <c r="E1368" s="19">
        <v>32</v>
      </c>
      <c r="F1368" s="20">
        <v>98.105863423861393</v>
      </c>
      <c r="G1368" s="18" t="s">
        <v>127</v>
      </c>
    </row>
    <row r="1369" spans="2:7" x14ac:dyDescent="0.25">
      <c r="B1369" s="16" t="s">
        <v>123</v>
      </c>
      <c r="C1369" s="17">
        <v>38166</v>
      </c>
      <c r="D1369" s="18" t="s">
        <v>121</v>
      </c>
      <c r="E1369" s="19">
        <v>29</v>
      </c>
      <c r="F1369" s="20">
        <v>89.172802878693901</v>
      </c>
      <c r="G1369" s="18" t="s">
        <v>122</v>
      </c>
    </row>
    <row r="1370" spans="2:7" x14ac:dyDescent="0.25">
      <c r="B1370" s="16" t="s">
        <v>117</v>
      </c>
      <c r="C1370" s="17">
        <v>38485</v>
      </c>
      <c r="D1370" s="18" t="s">
        <v>118</v>
      </c>
      <c r="E1370" s="19">
        <v>64</v>
      </c>
      <c r="F1370" s="20">
        <v>193.51676296767599</v>
      </c>
      <c r="G1370" s="18" t="s">
        <v>122</v>
      </c>
    </row>
    <row r="1371" spans="2:7" x14ac:dyDescent="0.25">
      <c r="B1371" s="16" t="s">
        <v>126</v>
      </c>
      <c r="C1371" s="17">
        <v>38056</v>
      </c>
      <c r="D1371" s="18" t="s">
        <v>115</v>
      </c>
      <c r="E1371" s="19">
        <v>27</v>
      </c>
      <c r="F1371" s="20">
        <v>83.668497347720802</v>
      </c>
      <c r="G1371" s="18" t="s">
        <v>122</v>
      </c>
    </row>
    <row r="1372" spans="2:7" x14ac:dyDescent="0.25">
      <c r="B1372" s="16" t="s">
        <v>131</v>
      </c>
      <c r="C1372" s="17">
        <v>38254</v>
      </c>
      <c r="D1372" s="18" t="s">
        <v>115</v>
      </c>
      <c r="E1372" s="19">
        <v>36</v>
      </c>
      <c r="F1372" s="20">
        <v>109.809285911366</v>
      </c>
      <c r="G1372" s="18" t="s">
        <v>122</v>
      </c>
    </row>
    <row r="1373" spans="2:7" x14ac:dyDescent="0.25">
      <c r="B1373" s="16" t="s">
        <v>114</v>
      </c>
      <c r="C1373" s="17">
        <v>39057</v>
      </c>
      <c r="D1373" s="18" t="s">
        <v>128</v>
      </c>
      <c r="E1373" s="19">
        <v>36</v>
      </c>
      <c r="F1373" s="20">
        <v>109.456577735004</v>
      </c>
      <c r="G1373" s="18" t="s">
        <v>122</v>
      </c>
    </row>
    <row r="1374" spans="2:7" x14ac:dyDescent="0.25">
      <c r="B1374" s="16" t="s">
        <v>130</v>
      </c>
      <c r="C1374" s="17">
        <v>39013</v>
      </c>
      <c r="D1374" s="18" t="s">
        <v>128</v>
      </c>
      <c r="E1374" s="19">
        <v>32</v>
      </c>
      <c r="F1374" s="20">
        <v>97.343399963409695</v>
      </c>
      <c r="G1374" s="18" t="s">
        <v>116</v>
      </c>
    </row>
    <row r="1375" spans="2:7" x14ac:dyDescent="0.25">
      <c r="B1375" s="16" t="s">
        <v>126</v>
      </c>
      <c r="C1375" s="17">
        <v>38958</v>
      </c>
      <c r="D1375" s="18" t="s">
        <v>128</v>
      </c>
      <c r="E1375" s="19">
        <v>9</v>
      </c>
      <c r="F1375" s="20">
        <v>29.173034652532401</v>
      </c>
      <c r="G1375" s="18" t="s">
        <v>127</v>
      </c>
    </row>
    <row r="1376" spans="2:7" x14ac:dyDescent="0.25">
      <c r="B1376" s="16" t="s">
        <v>123</v>
      </c>
      <c r="C1376" s="17">
        <v>38859</v>
      </c>
      <c r="D1376" s="18" t="s">
        <v>118</v>
      </c>
      <c r="E1376" s="19">
        <v>78</v>
      </c>
      <c r="F1376" s="20">
        <v>235.635707578949</v>
      </c>
      <c r="G1376" s="18" t="s">
        <v>127</v>
      </c>
    </row>
    <row r="1377" spans="2:7" x14ac:dyDescent="0.25">
      <c r="B1377" s="16" t="s">
        <v>123</v>
      </c>
      <c r="C1377" s="17">
        <v>38375</v>
      </c>
      <c r="D1377" s="18" t="s">
        <v>121</v>
      </c>
      <c r="E1377" s="19">
        <v>55</v>
      </c>
      <c r="F1377" s="20">
        <v>167.693003147572</v>
      </c>
      <c r="G1377" s="18" t="s">
        <v>122</v>
      </c>
    </row>
    <row r="1378" spans="2:7" x14ac:dyDescent="0.25">
      <c r="B1378" s="16" t="s">
        <v>117</v>
      </c>
      <c r="C1378" s="17">
        <v>38221</v>
      </c>
      <c r="D1378" s="18" t="s">
        <v>128</v>
      </c>
      <c r="E1378" s="19">
        <v>79</v>
      </c>
      <c r="F1378" s="20">
        <v>239.25822655633101</v>
      </c>
      <c r="G1378" s="18" t="s">
        <v>116</v>
      </c>
    </row>
    <row r="1379" spans="2:7" x14ac:dyDescent="0.25">
      <c r="B1379" s="16" t="s">
        <v>117</v>
      </c>
      <c r="C1379" s="17">
        <v>37990</v>
      </c>
      <c r="D1379" s="18" t="s">
        <v>125</v>
      </c>
      <c r="E1379" s="19">
        <v>9</v>
      </c>
      <c r="F1379" s="20">
        <v>29.369312085142401</v>
      </c>
      <c r="G1379" s="18" t="s">
        <v>116</v>
      </c>
    </row>
    <row r="1380" spans="2:7" x14ac:dyDescent="0.25">
      <c r="B1380" s="16" t="s">
        <v>114</v>
      </c>
      <c r="C1380" s="17">
        <v>39068</v>
      </c>
      <c r="D1380" s="18" t="s">
        <v>118</v>
      </c>
      <c r="E1380" s="19">
        <v>4</v>
      </c>
      <c r="F1380" s="20">
        <v>14.276329980408599</v>
      </c>
      <c r="G1380" s="18" t="s">
        <v>122</v>
      </c>
    </row>
    <row r="1381" spans="2:7" x14ac:dyDescent="0.25">
      <c r="B1381" s="16" t="s">
        <v>117</v>
      </c>
      <c r="C1381" s="17">
        <v>38826</v>
      </c>
      <c r="D1381" s="18" t="s">
        <v>128</v>
      </c>
      <c r="E1381" s="19">
        <v>6</v>
      </c>
      <c r="F1381" s="20">
        <v>20.1652463768704</v>
      </c>
      <c r="G1381" s="18" t="s">
        <v>119</v>
      </c>
    </row>
    <row r="1382" spans="2:7" x14ac:dyDescent="0.25">
      <c r="B1382" s="16" t="s">
        <v>131</v>
      </c>
      <c r="C1382" s="17">
        <v>38496</v>
      </c>
      <c r="D1382" s="18" t="s">
        <v>125</v>
      </c>
      <c r="E1382" s="19">
        <v>18</v>
      </c>
      <c r="F1382" s="20">
        <v>55.919019488133301</v>
      </c>
      <c r="G1382" s="18" t="s">
        <v>119</v>
      </c>
    </row>
    <row r="1383" spans="2:7" x14ac:dyDescent="0.25">
      <c r="B1383" s="16" t="s">
        <v>123</v>
      </c>
      <c r="C1383" s="17">
        <v>38650</v>
      </c>
      <c r="D1383" s="18" t="s">
        <v>125</v>
      </c>
      <c r="E1383" s="19">
        <v>14</v>
      </c>
      <c r="F1383" s="20">
        <v>44.491260768813902</v>
      </c>
      <c r="G1383" s="18" t="s">
        <v>122</v>
      </c>
    </row>
    <row r="1384" spans="2:7" x14ac:dyDescent="0.25">
      <c r="B1384" s="16" t="s">
        <v>126</v>
      </c>
      <c r="C1384" s="17">
        <v>38947</v>
      </c>
      <c r="D1384" s="18" t="s">
        <v>115</v>
      </c>
      <c r="E1384" s="19">
        <v>91</v>
      </c>
      <c r="F1384" s="20">
        <v>275.50447930379602</v>
      </c>
      <c r="G1384" s="18" t="s">
        <v>127</v>
      </c>
    </row>
    <row r="1385" spans="2:7" x14ac:dyDescent="0.25">
      <c r="B1385" s="16" t="s">
        <v>123</v>
      </c>
      <c r="C1385" s="17">
        <v>38694</v>
      </c>
      <c r="D1385" s="18" t="s">
        <v>125</v>
      </c>
      <c r="E1385" s="19">
        <v>74</v>
      </c>
      <c r="F1385" s="20">
        <v>224.07187760826</v>
      </c>
      <c r="G1385" s="18" t="s">
        <v>116</v>
      </c>
    </row>
    <row r="1386" spans="2:7" x14ac:dyDescent="0.25">
      <c r="B1386" s="16" t="s">
        <v>114</v>
      </c>
      <c r="C1386" s="17">
        <v>38199</v>
      </c>
      <c r="D1386" s="18" t="s">
        <v>115</v>
      </c>
      <c r="E1386" s="19">
        <v>47</v>
      </c>
      <c r="F1386" s="20">
        <v>143.85756416034101</v>
      </c>
      <c r="G1386" s="18" t="s">
        <v>122</v>
      </c>
    </row>
    <row r="1387" spans="2:7" x14ac:dyDescent="0.25">
      <c r="B1387" s="16" t="s">
        <v>124</v>
      </c>
      <c r="C1387" s="17">
        <v>39024</v>
      </c>
      <c r="D1387" s="18" t="s">
        <v>118</v>
      </c>
      <c r="E1387" s="19">
        <v>28</v>
      </c>
      <c r="F1387" s="20">
        <v>86.468289532216403</v>
      </c>
      <c r="G1387" s="18" t="s">
        <v>116</v>
      </c>
    </row>
    <row r="1388" spans="2:7" x14ac:dyDescent="0.25">
      <c r="B1388" s="16" t="s">
        <v>124</v>
      </c>
      <c r="C1388" s="17">
        <v>38980</v>
      </c>
      <c r="D1388" s="18" t="s">
        <v>125</v>
      </c>
      <c r="E1388" s="19">
        <v>21</v>
      </c>
      <c r="F1388" s="20">
        <v>64.784207766072996</v>
      </c>
      <c r="G1388" s="18" t="s">
        <v>122</v>
      </c>
    </row>
    <row r="1389" spans="2:7" x14ac:dyDescent="0.25">
      <c r="B1389" s="16" t="s">
        <v>126</v>
      </c>
      <c r="C1389" s="17">
        <v>38441</v>
      </c>
      <c r="D1389" s="18" t="s">
        <v>118</v>
      </c>
      <c r="E1389" s="19">
        <v>52</v>
      </c>
      <c r="F1389" s="20">
        <v>157.69424365413801</v>
      </c>
      <c r="G1389" s="18" t="s">
        <v>116</v>
      </c>
    </row>
    <row r="1390" spans="2:7" x14ac:dyDescent="0.25">
      <c r="B1390" s="16" t="s">
        <v>123</v>
      </c>
      <c r="C1390" s="17">
        <v>38166</v>
      </c>
      <c r="D1390" s="18" t="s">
        <v>121</v>
      </c>
      <c r="E1390" s="19">
        <v>33</v>
      </c>
      <c r="F1390" s="20">
        <v>101.088561349491</v>
      </c>
      <c r="G1390" s="18" t="s">
        <v>116</v>
      </c>
    </row>
    <row r="1391" spans="2:7" x14ac:dyDescent="0.25">
      <c r="B1391" s="16" t="s">
        <v>124</v>
      </c>
      <c r="C1391" s="17">
        <v>38023</v>
      </c>
      <c r="D1391" s="18" t="s">
        <v>128</v>
      </c>
      <c r="E1391" s="19">
        <v>-7</v>
      </c>
      <c r="F1391" s="20">
        <v>-19.437923961194201</v>
      </c>
      <c r="G1391" s="18" t="s">
        <v>127</v>
      </c>
    </row>
    <row r="1392" spans="2:7" x14ac:dyDescent="0.25">
      <c r="B1392" s="16" t="s">
        <v>126</v>
      </c>
      <c r="C1392" s="17">
        <v>38078</v>
      </c>
      <c r="D1392" s="18" t="s">
        <v>115</v>
      </c>
      <c r="E1392" s="19">
        <v>12</v>
      </c>
      <c r="F1392" s="20">
        <v>38.2380881700618</v>
      </c>
      <c r="G1392" s="18" t="s">
        <v>116</v>
      </c>
    </row>
    <row r="1393" spans="2:7" x14ac:dyDescent="0.25">
      <c r="B1393" s="16" t="s">
        <v>123</v>
      </c>
      <c r="C1393" s="17">
        <v>38045</v>
      </c>
      <c r="D1393" s="18" t="s">
        <v>125</v>
      </c>
      <c r="E1393" s="19">
        <v>1</v>
      </c>
      <c r="F1393" s="20">
        <v>4.50497277280307</v>
      </c>
      <c r="G1393" s="18" t="s">
        <v>116</v>
      </c>
    </row>
    <row r="1394" spans="2:7" x14ac:dyDescent="0.25">
      <c r="B1394" s="16" t="s">
        <v>114</v>
      </c>
      <c r="C1394" s="17">
        <v>38012</v>
      </c>
      <c r="D1394" s="18" t="s">
        <v>128</v>
      </c>
      <c r="E1394" s="19">
        <v>56</v>
      </c>
      <c r="F1394" s="20">
        <v>169.757702178155</v>
      </c>
      <c r="G1394" s="18" t="s">
        <v>116</v>
      </c>
    </row>
    <row r="1395" spans="2:7" x14ac:dyDescent="0.25">
      <c r="B1395" s="16" t="s">
        <v>126</v>
      </c>
      <c r="C1395" s="17">
        <v>38529</v>
      </c>
      <c r="D1395" s="18" t="s">
        <v>118</v>
      </c>
      <c r="E1395" s="19">
        <v>34</v>
      </c>
      <c r="F1395" s="20">
        <v>104.477066469109</v>
      </c>
      <c r="G1395" s="18" t="s">
        <v>116</v>
      </c>
    </row>
    <row r="1396" spans="2:7" x14ac:dyDescent="0.25">
      <c r="B1396" s="16" t="s">
        <v>131</v>
      </c>
      <c r="C1396" s="17">
        <v>38408</v>
      </c>
      <c r="D1396" s="18" t="s">
        <v>118</v>
      </c>
      <c r="E1396" s="19">
        <v>83</v>
      </c>
      <c r="F1396" s="20">
        <v>250.38974883045799</v>
      </c>
      <c r="G1396" s="18" t="s">
        <v>119</v>
      </c>
    </row>
    <row r="1397" spans="2:7" x14ac:dyDescent="0.25">
      <c r="B1397" s="16" t="s">
        <v>124</v>
      </c>
      <c r="C1397" s="17">
        <v>38430</v>
      </c>
      <c r="D1397" s="18" t="s">
        <v>125</v>
      </c>
      <c r="E1397" s="19">
        <v>-4</v>
      </c>
      <c r="F1397" s="20">
        <v>-10.1556248430926</v>
      </c>
      <c r="G1397" s="18" t="s">
        <v>116</v>
      </c>
    </row>
    <row r="1398" spans="2:7" x14ac:dyDescent="0.25">
      <c r="B1398" s="16" t="s">
        <v>126</v>
      </c>
      <c r="C1398" s="17">
        <v>38386</v>
      </c>
      <c r="D1398" s="18" t="s">
        <v>118</v>
      </c>
      <c r="E1398" s="19">
        <v>9</v>
      </c>
      <c r="F1398" s="20">
        <v>29.703664221901199</v>
      </c>
      <c r="G1398" s="18" t="s">
        <v>116</v>
      </c>
    </row>
    <row r="1399" spans="2:7" x14ac:dyDescent="0.25">
      <c r="B1399" s="16" t="s">
        <v>117</v>
      </c>
      <c r="C1399" s="17">
        <v>38122</v>
      </c>
      <c r="D1399" s="18" t="s">
        <v>125</v>
      </c>
      <c r="E1399" s="19">
        <v>64</v>
      </c>
      <c r="F1399" s="20">
        <v>193.99078398349599</v>
      </c>
      <c r="G1399" s="18" t="s">
        <v>122</v>
      </c>
    </row>
    <row r="1400" spans="2:7" x14ac:dyDescent="0.25">
      <c r="B1400" s="16" t="s">
        <v>131</v>
      </c>
      <c r="C1400" s="17">
        <v>38122</v>
      </c>
      <c r="D1400" s="18" t="s">
        <v>115</v>
      </c>
      <c r="E1400" s="19">
        <v>13</v>
      </c>
      <c r="F1400" s="20">
        <v>40.947424828889503</v>
      </c>
      <c r="G1400" s="18" t="s">
        <v>116</v>
      </c>
    </row>
    <row r="1401" spans="2:7" x14ac:dyDescent="0.25">
      <c r="B1401" s="16" t="s">
        <v>123</v>
      </c>
      <c r="C1401" s="17">
        <v>38100</v>
      </c>
      <c r="D1401" s="18" t="s">
        <v>115</v>
      </c>
      <c r="E1401" s="19">
        <v>9</v>
      </c>
      <c r="F1401" s="20">
        <v>28.683682099948701</v>
      </c>
      <c r="G1401" s="18" t="s">
        <v>116</v>
      </c>
    </row>
    <row r="1402" spans="2:7" x14ac:dyDescent="0.25">
      <c r="B1402" s="16" t="s">
        <v>129</v>
      </c>
      <c r="C1402" s="17">
        <v>38980</v>
      </c>
      <c r="D1402" s="18" t="s">
        <v>115</v>
      </c>
      <c r="E1402" s="19">
        <v>6</v>
      </c>
      <c r="F1402" s="20">
        <v>19.546281446888699</v>
      </c>
      <c r="G1402" s="18" t="s">
        <v>122</v>
      </c>
    </row>
    <row r="1403" spans="2:7" x14ac:dyDescent="0.25">
      <c r="B1403" s="16" t="s">
        <v>120</v>
      </c>
      <c r="C1403" s="17">
        <v>38859</v>
      </c>
      <c r="D1403" s="18" t="s">
        <v>118</v>
      </c>
      <c r="E1403" s="19">
        <v>55</v>
      </c>
      <c r="F1403" s="20">
        <v>167.09210591087501</v>
      </c>
      <c r="G1403" s="18" t="s">
        <v>119</v>
      </c>
    </row>
    <row r="1404" spans="2:7" x14ac:dyDescent="0.25">
      <c r="B1404" s="16" t="s">
        <v>130</v>
      </c>
      <c r="C1404" s="17">
        <v>38870</v>
      </c>
      <c r="D1404" s="18" t="s">
        <v>121</v>
      </c>
      <c r="E1404" s="19">
        <v>64</v>
      </c>
      <c r="F1404" s="20">
        <v>194.834909301951</v>
      </c>
      <c r="G1404" s="18" t="s">
        <v>116</v>
      </c>
    </row>
    <row r="1405" spans="2:7" x14ac:dyDescent="0.25">
      <c r="B1405" s="16" t="s">
        <v>114</v>
      </c>
      <c r="C1405" s="17">
        <v>38518</v>
      </c>
      <c r="D1405" s="18" t="s">
        <v>115</v>
      </c>
      <c r="E1405" s="19">
        <v>27</v>
      </c>
      <c r="F1405" s="20">
        <v>82.654748876430304</v>
      </c>
      <c r="G1405" s="18" t="s">
        <v>127</v>
      </c>
    </row>
    <row r="1406" spans="2:7" x14ac:dyDescent="0.25">
      <c r="B1406" s="16" t="s">
        <v>130</v>
      </c>
      <c r="C1406" s="17">
        <v>38276</v>
      </c>
      <c r="D1406" s="18" t="s">
        <v>115</v>
      </c>
      <c r="E1406" s="19">
        <v>4</v>
      </c>
      <c r="F1406" s="20">
        <v>14.358367110038101</v>
      </c>
      <c r="G1406" s="18" t="s">
        <v>122</v>
      </c>
    </row>
    <row r="1407" spans="2:7" x14ac:dyDescent="0.25">
      <c r="B1407" s="16" t="s">
        <v>131</v>
      </c>
      <c r="C1407" s="17">
        <v>38661</v>
      </c>
      <c r="D1407" s="18" t="s">
        <v>115</v>
      </c>
      <c r="E1407" s="19">
        <v>17</v>
      </c>
      <c r="F1407" s="20">
        <v>53.450226015325903</v>
      </c>
      <c r="G1407" s="18" t="s">
        <v>119</v>
      </c>
    </row>
    <row r="1408" spans="2:7" x14ac:dyDescent="0.25">
      <c r="B1408" s="16" t="s">
        <v>120</v>
      </c>
      <c r="C1408" s="17">
        <v>38947</v>
      </c>
      <c r="D1408" s="18" t="s">
        <v>115</v>
      </c>
      <c r="E1408" s="19">
        <v>24</v>
      </c>
      <c r="F1408" s="20">
        <v>74.287417398883505</v>
      </c>
      <c r="G1408" s="18" t="s">
        <v>127</v>
      </c>
    </row>
    <row r="1409" spans="2:7" x14ac:dyDescent="0.25">
      <c r="B1409" s="16" t="s">
        <v>129</v>
      </c>
      <c r="C1409" s="17">
        <v>38694</v>
      </c>
      <c r="D1409" s="18" t="s">
        <v>115</v>
      </c>
      <c r="E1409" s="19">
        <v>87</v>
      </c>
      <c r="F1409" s="20">
        <v>262.88059466806999</v>
      </c>
      <c r="G1409" s="18" t="s">
        <v>122</v>
      </c>
    </row>
    <row r="1410" spans="2:7" x14ac:dyDescent="0.25">
      <c r="B1410" s="16" t="s">
        <v>123</v>
      </c>
      <c r="C1410" s="17">
        <v>38309</v>
      </c>
      <c r="D1410" s="18" t="s">
        <v>128</v>
      </c>
      <c r="E1410" s="19">
        <v>10</v>
      </c>
      <c r="F1410" s="20">
        <v>31.759227784320299</v>
      </c>
      <c r="G1410" s="18" t="s">
        <v>127</v>
      </c>
    </row>
    <row r="1411" spans="2:7" x14ac:dyDescent="0.25">
      <c r="B1411" s="16" t="s">
        <v>126</v>
      </c>
      <c r="C1411" s="17">
        <v>38276</v>
      </c>
      <c r="D1411" s="18" t="s">
        <v>128</v>
      </c>
      <c r="E1411" s="19">
        <v>0</v>
      </c>
      <c r="F1411" s="20">
        <v>1.8311339455634799</v>
      </c>
      <c r="G1411" s="18" t="s">
        <v>119</v>
      </c>
    </row>
    <row r="1412" spans="2:7" x14ac:dyDescent="0.25">
      <c r="B1412" s="16" t="s">
        <v>126</v>
      </c>
      <c r="C1412" s="17">
        <v>38375</v>
      </c>
      <c r="D1412" s="18" t="s">
        <v>115</v>
      </c>
      <c r="E1412" s="19">
        <v>73</v>
      </c>
      <c r="F1412" s="20">
        <v>221.00917974993899</v>
      </c>
      <c r="G1412" s="18" t="s">
        <v>119</v>
      </c>
    </row>
    <row r="1413" spans="2:7" x14ac:dyDescent="0.25">
      <c r="B1413" s="16" t="s">
        <v>117</v>
      </c>
      <c r="C1413" s="17">
        <v>38067</v>
      </c>
      <c r="D1413" s="18" t="s">
        <v>115</v>
      </c>
      <c r="E1413" s="19">
        <v>66</v>
      </c>
      <c r="F1413" s="20">
        <v>200.121982463271</v>
      </c>
      <c r="G1413" s="18" t="s">
        <v>119</v>
      </c>
    </row>
    <row r="1414" spans="2:7" x14ac:dyDescent="0.25">
      <c r="B1414" s="16" t="s">
        <v>114</v>
      </c>
      <c r="C1414" s="17">
        <v>38947</v>
      </c>
      <c r="D1414" s="18" t="s">
        <v>115</v>
      </c>
      <c r="E1414" s="19">
        <v>70</v>
      </c>
      <c r="F1414" s="20">
        <v>211.75333647455901</v>
      </c>
      <c r="G1414" s="18" t="s">
        <v>122</v>
      </c>
    </row>
    <row r="1415" spans="2:7" x14ac:dyDescent="0.25">
      <c r="B1415" s="16" t="s">
        <v>123</v>
      </c>
      <c r="C1415" s="17">
        <v>38331</v>
      </c>
      <c r="D1415" s="18" t="s">
        <v>118</v>
      </c>
      <c r="E1415" s="19">
        <v>78</v>
      </c>
      <c r="F1415" s="20">
        <v>235.90596023209099</v>
      </c>
      <c r="G1415" s="18" t="s">
        <v>127</v>
      </c>
    </row>
    <row r="1416" spans="2:7" x14ac:dyDescent="0.25">
      <c r="B1416" s="16" t="s">
        <v>130</v>
      </c>
      <c r="C1416" s="17">
        <v>38661</v>
      </c>
      <c r="D1416" s="18" t="s">
        <v>128</v>
      </c>
      <c r="E1416" s="19">
        <v>22</v>
      </c>
      <c r="F1416" s="20">
        <v>66.965065793990505</v>
      </c>
      <c r="G1416" s="18" t="s">
        <v>127</v>
      </c>
    </row>
    <row r="1417" spans="2:7" x14ac:dyDescent="0.25">
      <c r="B1417" s="16" t="s">
        <v>129</v>
      </c>
      <c r="C1417" s="17">
        <v>38265</v>
      </c>
      <c r="D1417" s="18" t="s">
        <v>128</v>
      </c>
      <c r="E1417" s="19">
        <v>21</v>
      </c>
      <c r="F1417" s="20">
        <v>65.217462708012206</v>
      </c>
      <c r="G1417" s="18" t="s">
        <v>116</v>
      </c>
    </row>
    <row r="1418" spans="2:7" x14ac:dyDescent="0.25">
      <c r="B1418" s="16" t="s">
        <v>114</v>
      </c>
      <c r="C1418" s="17">
        <v>38276</v>
      </c>
      <c r="D1418" s="18" t="s">
        <v>115</v>
      </c>
      <c r="E1418" s="19">
        <v>8</v>
      </c>
      <c r="F1418" s="20">
        <v>25.824952877477099</v>
      </c>
      <c r="G1418" s="18" t="s">
        <v>127</v>
      </c>
    </row>
    <row r="1419" spans="2:7" x14ac:dyDescent="0.25">
      <c r="B1419" s="16" t="s">
        <v>120</v>
      </c>
      <c r="C1419" s="17">
        <v>38034</v>
      </c>
      <c r="D1419" s="18" t="s">
        <v>128</v>
      </c>
      <c r="E1419" s="19">
        <v>62</v>
      </c>
      <c r="F1419" s="20">
        <v>187.801127221066</v>
      </c>
      <c r="G1419" s="18" t="s">
        <v>122</v>
      </c>
    </row>
    <row r="1420" spans="2:7" x14ac:dyDescent="0.25">
      <c r="B1420" s="16" t="s">
        <v>124</v>
      </c>
      <c r="C1420" s="17">
        <v>38848</v>
      </c>
      <c r="D1420" s="18" t="s">
        <v>128</v>
      </c>
      <c r="E1420" s="19">
        <v>81</v>
      </c>
      <c r="F1420" s="20">
        <v>244.507465072001</v>
      </c>
      <c r="G1420" s="18" t="s">
        <v>127</v>
      </c>
    </row>
    <row r="1421" spans="2:7" x14ac:dyDescent="0.25">
      <c r="B1421" s="16" t="s">
        <v>123</v>
      </c>
      <c r="C1421" s="17">
        <v>38342</v>
      </c>
      <c r="D1421" s="18" t="s">
        <v>115</v>
      </c>
      <c r="E1421" s="19">
        <v>72</v>
      </c>
      <c r="F1421" s="20">
        <v>218.172657227955</v>
      </c>
      <c r="G1421" s="18" t="s">
        <v>127</v>
      </c>
    </row>
    <row r="1422" spans="2:7" x14ac:dyDescent="0.25">
      <c r="B1422" s="16" t="s">
        <v>117</v>
      </c>
      <c r="C1422" s="17">
        <v>39002</v>
      </c>
      <c r="D1422" s="18" t="s">
        <v>125</v>
      </c>
      <c r="E1422" s="19">
        <v>13</v>
      </c>
      <c r="F1422" s="20">
        <v>41.356875522020502</v>
      </c>
      <c r="G1422" s="18" t="s">
        <v>122</v>
      </c>
    </row>
    <row r="1423" spans="2:7" x14ac:dyDescent="0.25">
      <c r="B1423" s="16" t="s">
        <v>114</v>
      </c>
      <c r="C1423" s="17">
        <v>38595</v>
      </c>
      <c r="D1423" s="18" t="s">
        <v>121</v>
      </c>
      <c r="E1423" s="19">
        <v>52</v>
      </c>
      <c r="F1423" s="20">
        <v>157.41873231061101</v>
      </c>
      <c r="G1423" s="18" t="s">
        <v>116</v>
      </c>
    </row>
    <row r="1424" spans="2:7" x14ac:dyDescent="0.25">
      <c r="B1424" s="16" t="s">
        <v>126</v>
      </c>
      <c r="C1424" s="17">
        <v>38738</v>
      </c>
      <c r="D1424" s="18" t="s">
        <v>125</v>
      </c>
      <c r="E1424" s="19">
        <v>49</v>
      </c>
      <c r="F1424" s="20">
        <v>148.10679359164899</v>
      </c>
      <c r="G1424" s="18" t="s">
        <v>122</v>
      </c>
    </row>
    <row r="1425" spans="2:7" x14ac:dyDescent="0.25">
      <c r="B1425" s="16" t="s">
        <v>126</v>
      </c>
      <c r="C1425" s="17">
        <v>38067</v>
      </c>
      <c r="D1425" s="18" t="s">
        <v>125</v>
      </c>
      <c r="E1425" s="19">
        <v>82</v>
      </c>
      <c r="F1425" s="20">
        <v>248.16915651860199</v>
      </c>
      <c r="G1425" s="18" t="s">
        <v>116</v>
      </c>
    </row>
    <row r="1426" spans="2:7" x14ac:dyDescent="0.25">
      <c r="B1426" s="16" t="s">
        <v>123</v>
      </c>
      <c r="C1426" s="17">
        <v>38815</v>
      </c>
      <c r="D1426" s="18" t="s">
        <v>125</v>
      </c>
      <c r="E1426" s="19">
        <v>5</v>
      </c>
      <c r="F1426" s="20">
        <v>17.015690322490599</v>
      </c>
      <c r="G1426" s="18" t="s">
        <v>119</v>
      </c>
    </row>
    <row r="1427" spans="2:7" x14ac:dyDescent="0.25">
      <c r="B1427" s="16" t="s">
        <v>130</v>
      </c>
      <c r="C1427" s="17">
        <v>38617</v>
      </c>
      <c r="D1427" s="18" t="s">
        <v>128</v>
      </c>
      <c r="E1427" s="19">
        <v>45</v>
      </c>
      <c r="F1427" s="20">
        <v>136.856308975085</v>
      </c>
      <c r="G1427" s="18" t="s">
        <v>122</v>
      </c>
    </row>
    <row r="1428" spans="2:7" x14ac:dyDescent="0.25">
      <c r="B1428" s="16" t="s">
        <v>129</v>
      </c>
      <c r="C1428" s="17">
        <v>38694</v>
      </c>
      <c r="D1428" s="18" t="s">
        <v>128</v>
      </c>
      <c r="E1428" s="19">
        <v>-10</v>
      </c>
      <c r="F1428" s="20">
        <v>-27.350902782329999</v>
      </c>
      <c r="G1428" s="18" t="s">
        <v>119</v>
      </c>
    </row>
    <row r="1429" spans="2:7" x14ac:dyDescent="0.25">
      <c r="B1429" s="16" t="s">
        <v>120</v>
      </c>
      <c r="C1429" s="17">
        <v>39057</v>
      </c>
      <c r="D1429" s="18" t="s">
        <v>125</v>
      </c>
      <c r="E1429" s="19">
        <v>53</v>
      </c>
      <c r="F1429" s="20">
        <v>160.85164058435501</v>
      </c>
      <c r="G1429" s="18" t="s">
        <v>119</v>
      </c>
    </row>
    <row r="1430" spans="2:7" x14ac:dyDescent="0.25">
      <c r="B1430" s="16" t="s">
        <v>117</v>
      </c>
      <c r="C1430" s="17">
        <v>38441</v>
      </c>
      <c r="D1430" s="18" t="s">
        <v>121</v>
      </c>
      <c r="E1430" s="19">
        <v>24</v>
      </c>
      <c r="F1430" s="20">
        <v>73.616064458141395</v>
      </c>
      <c r="G1430" s="18" t="s">
        <v>127</v>
      </c>
    </row>
    <row r="1431" spans="2:7" x14ac:dyDescent="0.25">
      <c r="B1431" s="16" t="s">
        <v>126</v>
      </c>
      <c r="C1431" s="17">
        <v>38914</v>
      </c>
      <c r="D1431" s="18" t="s">
        <v>115</v>
      </c>
      <c r="E1431" s="19">
        <v>27</v>
      </c>
      <c r="F1431" s="20">
        <v>83.232122294179803</v>
      </c>
      <c r="G1431" s="18" t="s">
        <v>119</v>
      </c>
    </row>
    <row r="1432" spans="2:7" x14ac:dyDescent="0.25">
      <c r="B1432" s="16" t="s">
        <v>130</v>
      </c>
      <c r="C1432" s="17">
        <v>38837</v>
      </c>
      <c r="D1432" s="18" t="s">
        <v>118</v>
      </c>
      <c r="E1432" s="19">
        <v>52</v>
      </c>
      <c r="F1432" s="20">
        <v>158.630016941961</v>
      </c>
      <c r="G1432" s="18" t="s">
        <v>122</v>
      </c>
    </row>
    <row r="1433" spans="2:7" x14ac:dyDescent="0.25">
      <c r="B1433" s="16" t="s">
        <v>123</v>
      </c>
      <c r="C1433" s="17">
        <v>39013</v>
      </c>
      <c r="D1433" s="18" t="s">
        <v>118</v>
      </c>
      <c r="E1433" s="19">
        <v>0</v>
      </c>
      <c r="F1433" s="20">
        <v>1.7815728693963901</v>
      </c>
      <c r="G1433" s="18" t="s">
        <v>127</v>
      </c>
    </row>
    <row r="1434" spans="2:7" x14ac:dyDescent="0.25">
      <c r="B1434" s="16" t="s">
        <v>126</v>
      </c>
      <c r="C1434" s="17">
        <v>38155</v>
      </c>
      <c r="D1434" s="18" t="s">
        <v>128</v>
      </c>
      <c r="E1434" s="19">
        <v>92</v>
      </c>
      <c r="F1434" s="20">
        <v>278.65173044503399</v>
      </c>
      <c r="G1434" s="18" t="s">
        <v>127</v>
      </c>
    </row>
    <row r="1435" spans="2:7" x14ac:dyDescent="0.25">
      <c r="B1435" s="16" t="s">
        <v>129</v>
      </c>
      <c r="C1435" s="17">
        <v>39013</v>
      </c>
      <c r="D1435" s="18" t="s">
        <v>128</v>
      </c>
      <c r="E1435" s="19">
        <v>22</v>
      </c>
      <c r="F1435" s="20">
        <v>67.706785390101601</v>
      </c>
      <c r="G1435" s="18" t="s">
        <v>127</v>
      </c>
    </row>
    <row r="1436" spans="2:7" x14ac:dyDescent="0.25">
      <c r="B1436" s="16" t="s">
        <v>131</v>
      </c>
      <c r="C1436" s="17">
        <v>38837</v>
      </c>
      <c r="D1436" s="18" t="s">
        <v>125</v>
      </c>
      <c r="E1436" s="19">
        <v>67</v>
      </c>
      <c r="F1436" s="20">
        <v>202.90370530776499</v>
      </c>
      <c r="G1436" s="18" t="s">
        <v>122</v>
      </c>
    </row>
    <row r="1437" spans="2:7" x14ac:dyDescent="0.25">
      <c r="B1437" s="16" t="s">
        <v>123</v>
      </c>
      <c r="C1437" s="17">
        <v>38639</v>
      </c>
      <c r="D1437" s="18" t="s">
        <v>128</v>
      </c>
      <c r="E1437" s="19">
        <v>7</v>
      </c>
      <c r="F1437" s="20">
        <v>23.0343273471746</v>
      </c>
      <c r="G1437" s="18" t="s">
        <v>122</v>
      </c>
    </row>
    <row r="1438" spans="2:7" x14ac:dyDescent="0.25">
      <c r="B1438" s="16" t="s">
        <v>131</v>
      </c>
      <c r="C1438" s="17">
        <v>38122</v>
      </c>
      <c r="D1438" s="18" t="s">
        <v>125</v>
      </c>
      <c r="E1438" s="19">
        <v>-10</v>
      </c>
      <c r="F1438" s="20">
        <v>-27.962734354764201</v>
      </c>
      <c r="G1438" s="18" t="s">
        <v>116</v>
      </c>
    </row>
    <row r="1439" spans="2:7" x14ac:dyDescent="0.25">
      <c r="B1439" s="16" t="s">
        <v>124</v>
      </c>
      <c r="C1439" s="17">
        <v>38947</v>
      </c>
      <c r="D1439" s="18" t="s">
        <v>128</v>
      </c>
      <c r="E1439" s="19">
        <v>10</v>
      </c>
      <c r="F1439" s="20">
        <v>31.667217946817701</v>
      </c>
      <c r="G1439" s="18" t="s">
        <v>119</v>
      </c>
    </row>
    <row r="1440" spans="2:7" x14ac:dyDescent="0.25">
      <c r="B1440" s="16" t="s">
        <v>126</v>
      </c>
      <c r="C1440" s="17">
        <v>38529</v>
      </c>
      <c r="D1440" s="18" t="s">
        <v>118</v>
      </c>
      <c r="E1440" s="19">
        <v>15</v>
      </c>
      <c r="F1440" s="20">
        <v>46.4775514834094</v>
      </c>
      <c r="G1440" s="18" t="s">
        <v>119</v>
      </c>
    </row>
    <row r="1441" spans="2:7" x14ac:dyDescent="0.25">
      <c r="B1441" s="16" t="s">
        <v>120</v>
      </c>
      <c r="C1441" s="17">
        <v>38529</v>
      </c>
      <c r="D1441" s="18" t="s">
        <v>121</v>
      </c>
      <c r="E1441" s="19">
        <v>0</v>
      </c>
      <c r="F1441" s="20">
        <v>2.13090559227809</v>
      </c>
      <c r="G1441" s="18" t="s">
        <v>116</v>
      </c>
    </row>
    <row r="1442" spans="2:7" x14ac:dyDescent="0.25">
      <c r="B1442" s="16" t="s">
        <v>123</v>
      </c>
      <c r="C1442" s="17">
        <v>38793</v>
      </c>
      <c r="D1442" s="18" t="s">
        <v>118</v>
      </c>
      <c r="E1442" s="19">
        <v>93</v>
      </c>
      <c r="F1442" s="20">
        <v>280.90891395594798</v>
      </c>
      <c r="G1442" s="18" t="s">
        <v>127</v>
      </c>
    </row>
    <row r="1443" spans="2:7" x14ac:dyDescent="0.25">
      <c r="B1443" s="16" t="s">
        <v>117</v>
      </c>
      <c r="C1443" s="17">
        <v>38738</v>
      </c>
      <c r="D1443" s="18" t="s">
        <v>118</v>
      </c>
      <c r="E1443" s="19">
        <v>57</v>
      </c>
      <c r="F1443" s="20">
        <v>172.62177980113199</v>
      </c>
      <c r="G1443" s="18" t="s">
        <v>122</v>
      </c>
    </row>
    <row r="1444" spans="2:7" x14ac:dyDescent="0.25">
      <c r="B1444" s="16" t="s">
        <v>126</v>
      </c>
      <c r="C1444" s="17">
        <v>38254</v>
      </c>
      <c r="D1444" s="18" t="s">
        <v>115</v>
      </c>
      <c r="E1444" s="19">
        <v>69</v>
      </c>
      <c r="F1444" s="20">
        <v>208.76551379205</v>
      </c>
      <c r="G1444" s="18" t="s">
        <v>122</v>
      </c>
    </row>
    <row r="1445" spans="2:7" x14ac:dyDescent="0.25">
      <c r="B1445" s="16" t="s">
        <v>131</v>
      </c>
      <c r="C1445" s="17">
        <v>38716</v>
      </c>
      <c r="D1445" s="18" t="s">
        <v>118</v>
      </c>
      <c r="E1445" s="19">
        <v>53</v>
      </c>
      <c r="F1445" s="20">
        <v>161.64817183248201</v>
      </c>
      <c r="G1445" s="18" t="s">
        <v>116</v>
      </c>
    </row>
    <row r="1446" spans="2:7" x14ac:dyDescent="0.25">
      <c r="B1446" s="16" t="s">
        <v>120</v>
      </c>
      <c r="C1446" s="17">
        <v>39013</v>
      </c>
      <c r="D1446" s="18" t="s">
        <v>121</v>
      </c>
      <c r="E1446" s="19">
        <v>67</v>
      </c>
      <c r="F1446" s="20">
        <v>203.56552998190199</v>
      </c>
      <c r="G1446" s="18" t="s">
        <v>116</v>
      </c>
    </row>
    <row r="1447" spans="2:7" x14ac:dyDescent="0.25">
      <c r="B1447" s="16" t="s">
        <v>131</v>
      </c>
      <c r="C1447" s="17">
        <v>38078</v>
      </c>
      <c r="D1447" s="18" t="s">
        <v>125</v>
      </c>
      <c r="E1447" s="19">
        <v>23</v>
      </c>
      <c r="F1447" s="20">
        <v>70.708152765050201</v>
      </c>
      <c r="G1447" s="18" t="s">
        <v>127</v>
      </c>
    </row>
    <row r="1448" spans="2:7" x14ac:dyDescent="0.25">
      <c r="B1448" s="16" t="s">
        <v>124</v>
      </c>
      <c r="C1448" s="17">
        <v>38155</v>
      </c>
      <c r="D1448" s="18" t="s">
        <v>128</v>
      </c>
      <c r="E1448" s="19">
        <v>43</v>
      </c>
      <c r="F1448" s="20">
        <v>131.16019141346001</v>
      </c>
      <c r="G1448" s="18" t="s">
        <v>122</v>
      </c>
    </row>
    <row r="1449" spans="2:7" x14ac:dyDescent="0.25">
      <c r="B1449" s="16" t="s">
        <v>130</v>
      </c>
      <c r="C1449" s="17">
        <v>39013</v>
      </c>
      <c r="D1449" s="18" t="s">
        <v>115</v>
      </c>
      <c r="E1449" s="19">
        <v>69</v>
      </c>
      <c r="F1449" s="20">
        <v>209.395156255747</v>
      </c>
      <c r="G1449" s="18" t="s">
        <v>122</v>
      </c>
    </row>
    <row r="1450" spans="2:7" x14ac:dyDescent="0.25">
      <c r="B1450" s="16" t="s">
        <v>117</v>
      </c>
      <c r="C1450" s="17">
        <v>38991</v>
      </c>
      <c r="D1450" s="18" t="s">
        <v>121</v>
      </c>
      <c r="E1450" s="19">
        <v>45</v>
      </c>
      <c r="F1450" s="20">
        <v>136.50342219375301</v>
      </c>
      <c r="G1450" s="18" t="s">
        <v>119</v>
      </c>
    </row>
    <row r="1451" spans="2:7" x14ac:dyDescent="0.25">
      <c r="B1451" s="16" t="s">
        <v>123</v>
      </c>
      <c r="C1451" s="17">
        <v>38661</v>
      </c>
      <c r="D1451" s="18" t="s">
        <v>125</v>
      </c>
      <c r="E1451" s="19">
        <v>70</v>
      </c>
      <c r="F1451" s="20">
        <v>211.700971359075</v>
      </c>
      <c r="G1451" s="18" t="s">
        <v>122</v>
      </c>
    </row>
    <row r="1452" spans="2:7" x14ac:dyDescent="0.25">
      <c r="B1452" s="16" t="s">
        <v>124</v>
      </c>
      <c r="C1452" s="17">
        <v>39013</v>
      </c>
      <c r="D1452" s="18" t="s">
        <v>128</v>
      </c>
      <c r="E1452" s="19">
        <v>91</v>
      </c>
      <c r="F1452" s="20">
        <v>274.50140154949997</v>
      </c>
      <c r="G1452" s="18" t="s">
        <v>127</v>
      </c>
    </row>
    <row r="1453" spans="2:7" x14ac:dyDescent="0.25">
      <c r="B1453" s="16" t="s">
        <v>129</v>
      </c>
      <c r="C1453" s="17">
        <v>39068</v>
      </c>
      <c r="D1453" s="18" t="s">
        <v>128</v>
      </c>
      <c r="E1453" s="19">
        <v>33</v>
      </c>
      <c r="F1453" s="20">
        <v>100.481404967516</v>
      </c>
      <c r="G1453" s="18" t="s">
        <v>119</v>
      </c>
    </row>
    <row r="1454" spans="2:7" x14ac:dyDescent="0.25">
      <c r="B1454" s="16" t="s">
        <v>124</v>
      </c>
      <c r="C1454" s="17">
        <v>38936</v>
      </c>
      <c r="D1454" s="18" t="s">
        <v>118</v>
      </c>
      <c r="E1454" s="19">
        <v>90</v>
      </c>
      <c r="F1454" s="20">
        <v>272.35779457224999</v>
      </c>
      <c r="G1454" s="18" t="s">
        <v>119</v>
      </c>
    </row>
    <row r="1455" spans="2:7" x14ac:dyDescent="0.25">
      <c r="B1455" s="16" t="s">
        <v>124</v>
      </c>
      <c r="C1455" s="17">
        <v>38342</v>
      </c>
      <c r="D1455" s="18" t="s">
        <v>128</v>
      </c>
      <c r="E1455" s="19">
        <v>17</v>
      </c>
      <c r="F1455" s="20">
        <v>52.516260583580802</v>
      </c>
      <c r="G1455" s="18" t="s">
        <v>127</v>
      </c>
    </row>
    <row r="1456" spans="2:7" x14ac:dyDescent="0.25">
      <c r="B1456" s="16" t="s">
        <v>123</v>
      </c>
      <c r="C1456" s="17">
        <v>38199</v>
      </c>
      <c r="D1456" s="18" t="s">
        <v>125</v>
      </c>
      <c r="E1456" s="19">
        <v>-7</v>
      </c>
      <c r="F1456" s="20">
        <v>-18.916737992903698</v>
      </c>
      <c r="G1456" s="18" t="s">
        <v>127</v>
      </c>
    </row>
    <row r="1457" spans="2:7" x14ac:dyDescent="0.25">
      <c r="B1457" s="16" t="s">
        <v>120</v>
      </c>
      <c r="C1457" s="17">
        <v>38232</v>
      </c>
      <c r="D1457" s="18" t="s">
        <v>128</v>
      </c>
      <c r="E1457" s="19">
        <v>21</v>
      </c>
      <c r="F1457" s="20">
        <v>64.912642276982098</v>
      </c>
      <c r="G1457" s="18" t="s">
        <v>122</v>
      </c>
    </row>
    <row r="1458" spans="2:7" x14ac:dyDescent="0.25">
      <c r="B1458" s="16" t="s">
        <v>130</v>
      </c>
      <c r="C1458" s="17">
        <v>38573</v>
      </c>
      <c r="D1458" s="18" t="s">
        <v>118</v>
      </c>
      <c r="E1458" s="19">
        <v>14</v>
      </c>
      <c r="F1458" s="20">
        <v>44.327818174178198</v>
      </c>
      <c r="G1458" s="18" t="s">
        <v>119</v>
      </c>
    </row>
    <row r="1459" spans="2:7" x14ac:dyDescent="0.25">
      <c r="B1459" s="16" t="s">
        <v>123</v>
      </c>
      <c r="C1459" s="17">
        <v>38826</v>
      </c>
      <c r="D1459" s="18" t="s">
        <v>121</v>
      </c>
      <c r="E1459" s="19">
        <v>84</v>
      </c>
      <c r="F1459" s="20">
        <v>254.27232164491801</v>
      </c>
      <c r="G1459" s="18" t="s">
        <v>127</v>
      </c>
    </row>
    <row r="1460" spans="2:7" x14ac:dyDescent="0.25">
      <c r="B1460" s="16" t="s">
        <v>126</v>
      </c>
      <c r="C1460" s="17">
        <v>38738</v>
      </c>
      <c r="D1460" s="18" t="s">
        <v>121</v>
      </c>
      <c r="E1460" s="19">
        <v>92</v>
      </c>
      <c r="F1460" s="20">
        <v>278.12892270091902</v>
      </c>
      <c r="G1460" s="18" t="s">
        <v>122</v>
      </c>
    </row>
    <row r="1461" spans="2:7" x14ac:dyDescent="0.25">
      <c r="B1461" s="16" t="s">
        <v>123</v>
      </c>
      <c r="C1461" s="17">
        <v>39013</v>
      </c>
      <c r="D1461" s="18" t="s">
        <v>115</v>
      </c>
      <c r="E1461" s="19">
        <v>-1</v>
      </c>
      <c r="F1461" s="20">
        <v>-0.12859943512322702</v>
      </c>
      <c r="G1461" s="18" t="s">
        <v>122</v>
      </c>
    </row>
    <row r="1462" spans="2:7" x14ac:dyDescent="0.25">
      <c r="B1462" s="16" t="s">
        <v>123</v>
      </c>
      <c r="C1462" s="17">
        <v>38485</v>
      </c>
      <c r="D1462" s="18" t="s">
        <v>115</v>
      </c>
      <c r="E1462" s="19">
        <v>73</v>
      </c>
      <c r="F1462" s="20">
        <v>222.086765825904</v>
      </c>
      <c r="G1462" s="18" t="s">
        <v>116</v>
      </c>
    </row>
    <row r="1463" spans="2:7" x14ac:dyDescent="0.25">
      <c r="B1463" s="16" t="s">
        <v>131</v>
      </c>
      <c r="C1463" s="17">
        <v>38727</v>
      </c>
      <c r="D1463" s="18" t="s">
        <v>118</v>
      </c>
      <c r="E1463" s="19">
        <v>48</v>
      </c>
      <c r="F1463" s="20">
        <v>146.421082759276</v>
      </c>
      <c r="G1463" s="18" t="s">
        <v>127</v>
      </c>
    </row>
    <row r="1464" spans="2:7" x14ac:dyDescent="0.25">
      <c r="B1464" s="16" t="s">
        <v>131</v>
      </c>
      <c r="C1464" s="17">
        <v>38331</v>
      </c>
      <c r="D1464" s="18" t="s">
        <v>125</v>
      </c>
      <c r="E1464" s="19">
        <v>72</v>
      </c>
      <c r="F1464" s="20">
        <v>217.08233008534299</v>
      </c>
      <c r="G1464" s="18" t="s">
        <v>116</v>
      </c>
    </row>
    <row r="1465" spans="2:7" x14ac:dyDescent="0.25">
      <c r="B1465" s="16" t="s">
        <v>114</v>
      </c>
      <c r="C1465" s="17">
        <v>38903</v>
      </c>
      <c r="D1465" s="18" t="s">
        <v>118</v>
      </c>
      <c r="E1465" s="19">
        <v>42</v>
      </c>
      <c r="F1465" s="20">
        <v>127.608713985668</v>
      </c>
      <c r="G1465" s="18" t="s">
        <v>127</v>
      </c>
    </row>
    <row r="1466" spans="2:7" x14ac:dyDescent="0.25">
      <c r="B1466" s="16" t="s">
        <v>123</v>
      </c>
      <c r="C1466" s="17">
        <v>38342</v>
      </c>
      <c r="D1466" s="18" t="s">
        <v>118</v>
      </c>
      <c r="E1466" s="19">
        <v>80</v>
      </c>
      <c r="F1466" s="20">
        <v>242.20754620036101</v>
      </c>
      <c r="G1466" s="18" t="s">
        <v>122</v>
      </c>
    </row>
    <row r="1467" spans="2:7" x14ac:dyDescent="0.25">
      <c r="B1467" s="16" t="s">
        <v>123</v>
      </c>
      <c r="C1467" s="17">
        <v>38595</v>
      </c>
      <c r="D1467" s="18" t="s">
        <v>118</v>
      </c>
      <c r="E1467" s="19">
        <v>56</v>
      </c>
      <c r="F1467" s="20">
        <v>170.855588757264</v>
      </c>
      <c r="G1467" s="18" t="s">
        <v>116</v>
      </c>
    </row>
    <row r="1468" spans="2:7" x14ac:dyDescent="0.25">
      <c r="B1468" s="16" t="s">
        <v>130</v>
      </c>
      <c r="C1468" s="17">
        <v>38012</v>
      </c>
      <c r="D1468" s="18" t="s">
        <v>128</v>
      </c>
      <c r="E1468" s="19">
        <v>46</v>
      </c>
      <c r="F1468" s="20">
        <v>140.57686436306199</v>
      </c>
      <c r="G1468" s="18" t="s">
        <v>127</v>
      </c>
    </row>
    <row r="1469" spans="2:7" x14ac:dyDescent="0.25">
      <c r="B1469" s="16" t="s">
        <v>114</v>
      </c>
      <c r="C1469" s="17">
        <v>38870</v>
      </c>
      <c r="D1469" s="18" t="s">
        <v>125</v>
      </c>
      <c r="E1469" s="19">
        <v>45</v>
      </c>
      <c r="F1469" s="20">
        <v>136.77216386728901</v>
      </c>
      <c r="G1469" s="18" t="s">
        <v>122</v>
      </c>
    </row>
    <row r="1470" spans="2:7" x14ac:dyDescent="0.25">
      <c r="B1470" s="16" t="s">
        <v>120</v>
      </c>
      <c r="C1470" s="17">
        <v>38507</v>
      </c>
      <c r="D1470" s="18" t="s">
        <v>118</v>
      </c>
      <c r="E1470" s="19">
        <v>53</v>
      </c>
      <c r="F1470" s="20">
        <v>160.40163840433999</v>
      </c>
      <c r="G1470" s="18" t="s">
        <v>127</v>
      </c>
    </row>
    <row r="1471" spans="2:7" x14ac:dyDescent="0.25">
      <c r="B1471" s="16" t="s">
        <v>120</v>
      </c>
      <c r="C1471" s="17">
        <v>38628</v>
      </c>
      <c r="D1471" s="18" t="s">
        <v>125</v>
      </c>
      <c r="E1471" s="19">
        <v>51</v>
      </c>
      <c r="F1471" s="20">
        <v>155.05152823672199</v>
      </c>
      <c r="G1471" s="18" t="s">
        <v>122</v>
      </c>
    </row>
    <row r="1472" spans="2:7" x14ac:dyDescent="0.25">
      <c r="B1472" s="16" t="s">
        <v>126</v>
      </c>
      <c r="C1472" s="17">
        <v>38705</v>
      </c>
      <c r="D1472" s="18" t="s">
        <v>128</v>
      </c>
      <c r="E1472" s="19">
        <v>64</v>
      </c>
      <c r="F1472" s="20">
        <v>193.29903203964699</v>
      </c>
      <c r="G1472" s="18" t="s">
        <v>127</v>
      </c>
    </row>
    <row r="1473" spans="2:7" x14ac:dyDescent="0.25">
      <c r="B1473" s="16" t="s">
        <v>114</v>
      </c>
      <c r="C1473" s="17">
        <v>38298</v>
      </c>
      <c r="D1473" s="18" t="s">
        <v>125</v>
      </c>
      <c r="E1473" s="19">
        <v>15</v>
      </c>
      <c r="F1473" s="20">
        <v>47.086660569111203</v>
      </c>
      <c r="G1473" s="18" t="s">
        <v>122</v>
      </c>
    </row>
    <row r="1474" spans="2:7" x14ac:dyDescent="0.25">
      <c r="B1474" s="16" t="s">
        <v>123</v>
      </c>
      <c r="C1474" s="17">
        <v>38078</v>
      </c>
      <c r="D1474" s="18" t="s">
        <v>121</v>
      </c>
      <c r="E1474" s="19">
        <v>33</v>
      </c>
      <c r="F1474" s="20">
        <v>101.69988655484001</v>
      </c>
      <c r="G1474" s="18" t="s">
        <v>127</v>
      </c>
    </row>
    <row r="1475" spans="2:7" x14ac:dyDescent="0.25">
      <c r="B1475" s="16" t="s">
        <v>129</v>
      </c>
      <c r="C1475" s="17">
        <v>38848</v>
      </c>
      <c r="D1475" s="18" t="s">
        <v>125</v>
      </c>
      <c r="E1475" s="19">
        <v>31</v>
      </c>
      <c r="F1475" s="20">
        <v>95.050667546988393</v>
      </c>
      <c r="G1475" s="18" t="s">
        <v>122</v>
      </c>
    </row>
    <row r="1476" spans="2:7" x14ac:dyDescent="0.25">
      <c r="B1476" s="16" t="s">
        <v>120</v>
      </c>
      <c r="C1476" s="17">
        <v>38705</v>
      </c>
      <c r="D1476" s="18" t="s">
        <v>121</v>
      </c>
      <c r="E1476" s="19">
        <v>51</v>
      </c>
      <c r="F1476" s="20">
        <v>155.18472828999501</v>
      </c>
      <c r="G1476" s="18" t="s">
        <v>127</v>
      </c>
    </row>
    <row r="1477" spans="2:7" x14ac:dyDescent="0.25">
      <c r="B1477" s="16" t="s">
        <v>126</v>
      </c>
      <c r="C1477" s="17">
        <v>38947</v>
      </c>
      <c r="D1477" s="18" t="s">
        <v>118</v>
      </c>
      <c r="E1477" s="19">
        <v>-7</v>
      </c>
      <c r="F1477" s="20">
        <v>-18.636086701073602</v>
      </c>
      <c r="G1477" s="18" t="s">
        <v>127</v>
      </c>
    </row>
    <row r="1478" spans="2:7" x14ac:dyDescent="0.25">
      <c r="B1478" s="16" t="s">
        <v>120</v>
      </c>
      <c r="C1478" s="17">
        <v>38485</v>
      </c>
      <c r="D1478" s="18" t="s">
        <v>125</v>
      </c>
      <c r="E1478" s="19">
        <v>37</v>
      </c>
      <c r="F1478" s="20">
        <v>112.074064001718</v>
      </c>
      <c r="G1478" s="18" t="s">
        <v>127</v>
      </c>
    </row>
    <row r="1479" spans="2:7" x14ac:dyDescent="0.25">
      <c r="B1479" s="16" t="s">
        <v>114</v>
      </c>
      <c r="C1479" s="17">
        <v>38518</v>
      </c>
      <c r="D1479" s="18" t="s">
        <v>118</v>
      </c>
      <c r="E1479" s="19">
        <v>43</v>
      </c>
      <c r="F1479" s="20">
        <v>130.973795549145</v>
      </c>
      <c r="G1479" s="18" t="s">
        <v>116</v>
      </c>
    </row>
    <row r="1480" spans="2:7" x14ac:dyDescent="0.25">
      <c r="B1480" s="16" t="s">
        <v>131</v>
      </c>
      <c r="C1480" s="17">
        <v>38859</v>
      </c>
      <c r="D1480" s="18" t="s">
        <v>128</v>
      </c>
      <c r="E1480" s="19">
        <v>63</v>
      </c>
      <c r="F1480" s="20">
        <v>190.69209828626799</v>
      </c>
      <c r="G1480" s="18" t="s">
        <v>116</v>
      </c>
    </row>
    <row r="1481" spans="2:7" x14ac:dyDescent="0.25">
      <c r="B1481" s="16" t="s">
        <v>124</v>
      </c>
      <c r="C1481" s="17">
        <v>38177</v>
      </c>
      <c r="D1481" s="18" t="s">
        <v>125</v>
      </c>
      <c r="E1481" s="19">
        <v>29</v>
      </c>
      <c r="F1481" s="20">
        <v>89.589016206328594</v>
      </c>
      <c r="G1481" s="18" t="s">
        <v>122</v>
      </c>
    </row>
    <row r="1482" spans="2:7" x14ac:dyDescent="0.25">
      <c r="B1482" s="16" t="s">
        <v>131</v>
      </c>
      <c r="C1482" s="17">
        <v>38694</v>
      </c>
      <c r="D1482" s="18" t="s">
        <v>128</v>
      </c>
      <c r="E1482" s="19">
        <v>20</v>
      </c>
      <c r="F1482" s="20">
        <v>61.944091716082497</v>
      </c>
      <c r="G1482" s="18" t="s">
        <v>119</v>
      </c>
    </row>
    <row r="1483" spans="2:7" x14ac:dyDescent="0.25">
      <c r="B1483" s="16" t="s">
        <v>129</v>
      </c>
      <c r="C1483" s="17">
        <v>38804</v>
      </c>
      <c r="D1483" s="18" t="s">
        <v>125</v>
      </c>
      <c r="E1483" s="19">
        <v>48</v>
      </c>
      <c r="F1483" s="20">
        <v>146.44223986116401</v>
      </c>
      <c r="G1483" s="18" t="s">
        <v>122</v>
      </c>
    </row>
    <row r="1484" spans="2:7" x14ac:dyDescent="0.25">
      <c r="B1484" s="16" t="s">
        <v>114</v>
      </c>
      <c r="C1484" s="17">
        <v>38925</v>
      </c>
      <c r="D1484" s="18" t="s">
        <v>128</v>
      </c>
      <c r="E1484" s="19">
        <v>94</v>
      </c>
      <c r="F1484" s="20">
        <v>284.13590593464397</v>
      </c>
      <c r="G1484" s="18" t="s">
        <v>122</v>
      </c>
    </row>
    <row r="1485" spans="2:7" x14ac:dyDescent="0.25">
      <c r="B1485" s="16" t="s">
        <v>114</v>
      </c>
      <c r="C1485" s="17">
        <v>38969</v>
      </c>
      <c r="D1485" s="18" t="s">
        <v>118</v>
      </c>
      <c r="E1485" s="19">
        <v>41</v>
      </c>
      <c r="F1485" s="20">
        <v>124.88343538167101</v>
      </c>
      <c r="G1485" s="18" t="s">
        <v>119</v>
      </c>
    </row>
    <row r="1486" spans="2:7" x14ac:dyDescent="0.25">
      <c r="B1486" s="16" t="s">
        <v>114</v>
      </c>
      <c r="C1486" s="17">
        <v>38375</v>
      </c>
      <c r="D1486" s="18" t="s">
        <v>125</v>
      </c>
      <c r="E1486" s="19">
        <v>45</v>
      </c>
      <c r="F1486" s="20">
        <v>137.54620754134601</v>
      </c>
      <c r="G1486" s="18" t="s">
        <v>116</v>
      </c>
    </row>
    <row r="1487" spans="2:7" x14ac:dyDescent="0.25">
      <c r="B1487" s="16" t="s">
        <v>130</v>
      </c>
      <c r="C1487" s="17">
        <v>38485</v>
      </c>
      <c r="D1487" s="18" t="s">
        <v>115</v>
      </c>
      <c r="E1487" s="19">
        <v>69</v>
      </c>
      <c r="F1487" s="20">
        <v>208.60656085319701</v>
      </c>
      <c r="G1487" s="18" t="s">
        <v>122</v>
      </c>
    </row>
    <row r="1488" spans="2:7" x14ac:dyDescent="0.25">
      <c r="B1488" s="16" t="s">
        <v>120</v>
      </c>
      <c r="C1488" s="17">
        <v>38078</v>
      </c>
      <c r="D1488" s="18" t="s">
        <v>128</v>
      </c>
      <c r="E1488" s="19">
        <v>48</v>
      </c>
      <c r="F1488" s="20">
        <v>146.16733998853601</v>
      </c>
      <c r="G1488" s="18" t="s">
        <v>116</v>
      </c>
    </row>
    <row r="1489" spans="2:7" x14ac:dyDescent="0.25">
      <c r="B1489" s="16" t="s">
        <v>126</v>
      </c>
      <c r="C1489" s="17">
        <v>38375</v>
      </c>
      <c r="D1489" s="18" t="s">
        <v>128</v>
      </c>
      <c r="E1489" s="19">
        <v>38</v>
      </c>
      <c r="F1489" s="20">
        <v>115.70319467233401</v>
      </c>
      <c r="G1489" s="18" t="s">
        <v>122</v>
      </c>
    </row>
    <row r="1490" spans="2:7" x14ac:dyDescent="0.25">
      <c r="B1490" s="16" t="s">
        <v>114</v>
      </c>
      <c r="C1490" s="17">
        <v>38738</v>
      </c>
      <c r="D1490" s="18" t="s">
        <v>115</v>
      </c>
      <c r="E1490" s="19">
        <v>49</v>
      </c>
      <c r="F1490" s="20">
        <v>149.110520694706</v>
      </c>
      <c r="G1490" s="18" t="s">
        <v>116</v>
      </c>
    </row>
    <row r="1491" spans="2:7" x14ac:dyDescent="0.25">
      <c r="B1491" s="16" t="s">
        <v>124</v>
      </c>
      <c r="C1491" s="17">
        <v>38232</v>
      </c>
      <c r="D1491" s="18" t="s">
        <v>118</v>
      </c>
      <c r="E1491" s="19">
        <v>79</v>
      </c>
      <c r="F1491" s="20">
        <v>239.15028034352201</v>
      </c>
      <c r="G1491" s="18" t="s">
        <v>122</v>
      </c>
    </row>
    <row r="1492" spans="2:7" x14ac:dyDescent="0.25">
      <c r="B1492" s="16" t="s">
        <v>120</v>
      </c>
      <c r="C1492" s="17">
        <v>38551</v>
      </c>
      <c r="D1492" s="18" t="s">
        <v>118</v>
      </c>
      <c r="E1492" s="19">
        <v>93</v>
      </c>
      <c r="F1492" s="20">
        <v>281.34133684394197</v>
      </c>
      <c r="G1492" s="18" t="s">
        <v>116</v>
      </c>
    </row>
    <row r="1493" spans="2:7" x14ac:dyDescent="0.25">
      <c r="B1493" s="16" t="s">
        <v>124</v>
      </c>
      <c r="C1493" s="17">
        <v>38342</v>
      </c>
      <c r="D1493" s="18" t="s">
        <v>118</v>
      </c>
      <c r="E1493" s="19">
        <v>67</v>
      </c>
      <c r="F1493" s="20">
        <v>202.43601829549999</v>
      </c>
      <c r="G1493" s="18" t="s">
        <v>122</v>
      </c>
    </row>
    <row r="1494" spans="2:7" x14ac:dyDescent="0.25">
      <c r="B1494" s="16" t="s">
        <v>114</v>
      </c>
      <c r="C1494" s="17">
        <v>38859</v>
      </c>
      <c r="D1494" s="18" t="s">
        <v>118</v>
      </c>
      <c r="E1494" s="19">
        <v>13</v>
      </c>
      <c r="F1494" s="20">
        <v>41.318769528122502</v>
      </c>
      <c r="G1494" s="18" t="s">
        <v>127</v>
      </c>
    </row>
    <row r="1495" spans="2:7" x14ac:dyDescent="0.25">
      <c r="B1495" s="16" t="s">
        <v>120</v>
      </c>
      <c r="C1495" s="17">
        <v>38639</v>
      </c>
      <c r="D1495" s="18" t="s">
        <v>115</v>
      </c>
      <c r="E1495" s="19">
        <v>71</v>
      </c>
      <c r="F1495" s="20">
        <v>215.36222588622601</v>
      </c>
      <c r="G1495" s="18" t="s">
        <v>122</v>
      </c>
    </row>
    <row r="1496" spans="2:7" x14ac:dyDescent="0.25">
      <c r="B1496" s="16" t="s">
        <v>114</v>
      </c>
      <c r="C1496" s="17">
        <v>39013</v>
      </c>
      <c r="D1496" s="18" t="s">
        <v>118</v>
      </c>
      <c r="E1496" s="19">
        <v>15</v>
      </c>
      <c r="F1496" s="20">
        <v>46.386549546936003</v>
      </c>
      <c r="G1496" s="18" t="s">
        <v>122</v>
      </c>
    </row>
    <row r="1497" spans="2:7" x14ac:dyDescent="0.25">
      <c r="B1497" s="16" t="s">
        <v>123</v>
      </c>
      <c r="C1497" s="17">
        <v>38606</v>
      </c>
      <c r="D1497" s="18" t="s">
        <v>125</v>
      </c>
      <c r="E1497" s="19">
        <v>89</v>
      </c>
      <c r="F1497" s="20">
        <v>269.12365453676301</v>
      </c>
      <c r="G1497" s="18" t="s">
        <v>116</v>
      </c>
    </row>
    <row r="1498" spans="2:7" x14ac:dyDescent="0.25">
      <c r="B1498" s="16" t="s">
        <v>123</v>
      </c>
      <c r="C1498" s="17">
        <v>38650</v>
      </c>
      <c r="D1498" s="18" t="s">
        <v>128</v>
      </c>
      <c r="E1498" s="19">
        <v>65</v>
      </c>
      <c r="F1498" s="20">
        <v>197.49619907968801</v>
      </c>
      <c r="G1498" s="18" t="s">
        <v>119</v>
      </c>
    </row>
    <row r="1499" spans="2:7" x14ac:dyDescent="0.25">
      <c r="B1499" s="16" t="s">
        <v>123</v>
      </c>
      <c r="C1499" s="17">
        <v>38342</v>
      </c>
      <c r="D1499" s="18" t="s">
        <v>125</v>
      </c>
      <c r="E1499" s="19">
        <v>16</v>
      </c>
      <c r="F1499" s="20">
        <v>49.977621498939499</v>
      </c>
      <c r="G1499" s="18" t="s">
        <v>119</v>
      </c>
    </row>
    <row r="1500" spans="2:7" x14ac:dyDescent="0.25">
      <c r="B1500" s="16" t="s">
        <v>114</v>
      </c>
      <c r="C1500" s="17">
        <v>38870</v>
      </c>
      <c r="D1500" s="18" t="s">
        <v>115</v>
      </c>
      <c r="E1500" s="19">
        <v>48</v>
      </c>
      <c r="F1500" s="20">
        <v>146.129402194124</v>
      </c>
      <c r="G1500" s="18" t="s">
        <v>127</v>
      </c>
    </row>
    <row r="1501" spans="2:7" x14ac:dyDescent="0.25">
      <c r="B1501" s="16" t="s">
        <v>117</v>
      </c>
      <c r="C1501" s="17">
        <v>38595</v>
      </c>
      <c r="D1501" s="18" t="s">
        <v>125</v>
      </c>
      <c r="E1501" s="19">
        <v>78</v>
      </c>
      <c r="F1501" s="20">
        <v>235.943041837073</v>
      </c>
      <c r="G1501" s="18" t="s">
        <v>119</v>
      </c>
    </row>
    <row r="1502" spans="2:7" x14ac:dyDescent="0.25">
      <c r="B1502" s="16" t="s">
        <v>131</v>
      </c>
      <c r="C1502" s="17">
        <v>38012</v>
      </c>
      <c r="D1502" s="18" t="s">
        <v>115</v>
      </c>
      <c r="E1502" s="19">
        <v>5</v>
      </c>
      <c r="F1502" s="20">
        <v>17.191357835016799</v>
      </c>
      <c r="G1502" s="18" t="s">
        <v>122</v>
      </c>
    </row>
    <row r="1503" spans="2:7" x14ac:dyDescent="0.25">
      <c r="B1503" s="16" t="s">
        <v>129</v>
      </c>
      <c r="C1503" s="17">
        <v>38727</v>
      </c>
      <c r="D1503" s="18" t="s">
        <v>115</v>
      </c>
      <c r="E1503" s="19">
        <v>33</v>
      </c>
      <c r="F1503" s="20">
        <v>101.706893390513</v>
      </c>
      <c r="G1503" s="18" t="s">
        <v>122</v>
      </c>
    </row>
    <row r="1504" spans="2:7" x14ac:dyDescent="0.25">
      <c r="B1504" s="16" t="s">
        <v>120</v>
      </c>
      <c r="C1504" s="17">
        <v>38804</v>
      </c>
      <c r="D1504" s="18" t="s">
        <v>118</v>
      </c>
      <c r="E1504" s="19">
        <v>73</v>
      </c>
      <c r="F1504" s="20">
        <v>220.62544938315</v>
      </c>
      <c r="G1504" s="18" t="s">
        <v>119</v>
      </c>
    </row>
    <row r="1505" spans="2:7" x14ac:dyDescent="0.25">
      <c r="B1505" s="16" t="s">
        <v>114</v>
      </c>
      <c r="C1505" s="17">
        <v>38188</v>
      </c>
      <c r="D1505" s="18" t="s">
        <v>128</v>
      </c>
      <c r="E1505" s="19">
        <v>93</v>
      </c>
      <c r="F1505" s="20">
        <v>280.86225864864599</v>
      </c>
      <c r="G1505" s="18" t="s">
        <v>116</v>
      </c>
    </row>
    <row r="1506" spans="2:7" x14ac:dyDescent="0.25">
      <c r="B1506" s="16" t="s">
        <v>114</v>
      </c>
      <c r="C1506" s="17">
        <v>38716</v>
      </c>
      <c r="D1506" s="18" t="s">
        <v>118</v>
      </c>
      <c r="E1506" s="19">
        <v>37</v>
      </c>
      <c r="F1506" s="20">
        <v>113.24236035613499</v>
      </c>
      <c r="G1506" s="18" t="s">
        <v>127</v>
      </c>
    </row>
    <row r="1507" spans="2:7" x14ac:dyDescent="0.25">
      <c r="B1507" s="16" t="s">
        <v>124</v>
      </c>
      <c r="C1507" s="17">
        <v>38562</v>
      </c>
      <c r="D1507" s="18" t="s">
        <v>115</v>
      </c>
      <c r="E1507" s="19">
        <v>23</v>
      </c>
      <c r="F1507" s="20">
        <v>70.338092994751705</v>
      </c>
      <c r="G1507" s="18" t="s">
        <v>116</v>
      </c>
    </row>
    <row r="1508" spans="2:7" x14ac:dyDescent="0.25">
      <c r="B1508" s="16" t="s">
        <v>124</v>
      </c>
      <c r="C1508" s="17">
        <v>38683</v>
      </c>
      <c r="D1508" s="18" t="s">
        <v>115</v>
      </c>
      <c r="E1508" s="19">
        <v>-3</v>
      </c>
      <c r="F1508" s="20">
        <v>-7.2085961879253198</v>
      </c>
      <c r="G1508" s="18" t="s">
        <v>122</v>
      </c>
    </row>
    <row r="1509" spans="2:7" x14ac:dyDescent="0.25">
      <c r="B1509" s="16" t="s">
        <v>130</v>
      </c>
      <c r="C1509" s="17">
        <v>38771</v>
      </c>
      <c r="D1509" s="18" t="s">
        <v>125</v>
      </c>
      <c r="E1509" s="19">
        <v>39</v>
      </c>
      <c r="F1509" s="20">
        <v>118.955408998774</v>
      </c>
      <c r="G1509" s="18" t="s">
        <v>116</v>
      </c>
    </row>
    <row r="1510" spans="2:7" x14ac:dyDescent="0.25">
      <c r="B1510" s="16" t="s">
        <v>114</v>
      </c>
      <c r="C1510" s="17">
        <v>38837</v>
      </c>
      <c r="D1510" s="18" t="s">
        <v>125</v>
      </c>
      <c r="E1510" s="19">
        <v>83</v>
      </c>
      <c r="F1510" s="20">
        <v>251.40370686680001</v>
      </c>
      <c r="G1510" s="18" t="s">
        <v>119</v>
      </c>
    </row>
    <row r="1511" spans="2:7" x14ac:dyDescent="0.25">
      <c r="B1511" s="16" t="s">
        <v>129</v>
      </c>
      <c r="C1511" s="17">
        <v>38958</v>
      </c>
      <c r="D1511" s="18" t="s">
        <v>118</v>
      </c>
      <c r="E1511" s="19">
        <v>65</v>
      </c>
      <c r="F1511" s="20">
        <v>197.80862125573799</v>
      </c>
      <c r="G1511" s="18" t="s">
        <v>116</v>
      </c>
    </row>
    <row r="1512" spans="2:7" x14ac:dyDescent="0.25">
      <c r="B1512" s="16" t="s">
        <v>114</v>
      </c>
      <c r="C1512" s="17">
        <v>38320</v>
      </c>
      <c r="D1512" s="18" t="s">
        <v>115</v>
      </c>
      <c r="E1512" s="19">
        <v>13</v>
      </c>
      <c r="F1512" s="20">
        <v>41.739412502907797</v>
      </c>
      <c r="G1512" s="18" t="s">
        <v>127</v>
      </c>
    </row>
    <row r="1513" spans="2:7" x14ac:dyDescent="0.25">
      <c r="B1513" s="16" t="s">
        <v>129</v>
      </c>
      <c r="C1513" s="17">
        <v>38672</v>
      </c>
      <c r="D1513" s="18" t="s">
        <v>118</v>
      </c>
      <c r="E1513" s="19">
        <v>9</v>
      </c>
      <c r="F1513" s="20">
        <v>28.855899545684299</v>
      </c>
      <c r="G1513" s="18" t="s">
        <v>127</v>
      </c>
    </row>
    <row r="1514" spans="2:7" x14ac:dyDescent="0.25">
      <c r="B1514" s="16" t="s">
        <v>126</v>
      </c>
      <c r="C1514" s="17">
        <v>39068</v>
      </c>
      <c r="D1514" s="18" t="s">
        <v>125</v>
      </c>
      <c r="E1514" s="19">
        <v>-4</v>
      </c>
      <c r="F1514" s="20">
        <v>-10.3532554119829</v>
      </c>
      <c r="G1514" s="18" t="s">
        <v>116</v>
      </c>
    </row>
    <row r="1515" spans="2:7" x14ac:dyDescent="0.25">
      <c r="B1515" s="16" t="s">
        <v>120</v>
      </c>
      <c r="C1515" s="17">
        <v>38287</v>
      </c>
      <c r="D1515" s="18" t="s">
        <v>128</v>
      </c>
      <c r="E1515" s="19">
        <v>22</v>
      </c>
      <c r="F1515" s="20">
        <v>67.745285115132006</v>
      </c>
      <c r="G1515" s="18" t="s">
        <v>116</v>
      </c>
    </row>
    <row r="1516" spans="2:7" x14ac:dyDescent="0.25">
      <c r="B1516" s="16" t="s">
        <v>117</v>
      </c>
      <c r="C1516" s="17">
        <v>38441</v>
      </c>
      <c r="D1516" s="18" t="s">
        <v>128</v>
      </c>
      <c r="E1516" s="19">
        <v>-3</v>
      </c>
      <c r="F1516" s="20">
        <v>-6.8920180610801403</v>
      </c>
      <c r="G1516" s="18" t="s">
        <v>116</v>
      </c>
    </row>
    <row r="1517" spans="2:7" x14ac:dyDescent="0.25">
      <c r="B1517" s="16" t="s">
        <v>124</v>
      </c>
      <c r="C1517" s="17">
        <v>38199</v>
      </c>
      <c r="D1517" s="18" t="s">
        <v>128</v>
      </c>
      <c r="E1517" s="19">
        <v>58</v>
      </c>
      <c r="F1517" s="20">
        <v>176.19804950784601</v>
      </c>
      <c r="G1517" s="18" t="s">
        <v>116</v>
      </c>
    </row>
    <row r="1518" spans="2:7" x14ac:dyDescent="0.25">
      <c r="B1518" s="16" t="s">
        <v>126</v>
      </c>
      <c r="C1518" s="17">
        <v>38221</v>
      </c>
      <c r="D1518" s="18" t="s">
        <v>125</v>
      </c>
      <c r="E1518" s="19">
        <v>65</v>
      </c>
      <c r="F1518" s="20">
        <v>196.63911479091999</v>
      </c>
      <c r="G1518" s="18" t="s">
        <v>116</v>
      </c>
    </row>
    <row r="1519" spans="2:7" x14ac:dyDescent="0.25">
      <c r="B1519" s="16" t="s">
        <v>124</v>
      </c>
      <c r="C1519" s="17">
        <v>38166</v>
      </c>
      <c r="D1519" s="18" t="s">
        <v>125</v>
      </c>
      <c r="E1519" s="19">
        <v>9</v>
      </c>
      <c r="F1519" s="20">
        <v>28.459065178844501</v>
      </c>
      <c r="G1519" s="18" t="s">
        <v>119</v>
      </c>
    </row>
    <row r="1520" spans="2:7" x14ac:dyDescent="0.25">
      <c r="B1520" s="16" t="s">
        <v>129</v>
      </c>
      <c r="C1520" s="17">
        <v>39013</v>
      </c>
      <c r="D1520" s="18" t="s">
        <v>121</v>
      </c>
      <c r="E1520" s="19">
        <v>18</v>
      </c>
      <c r="F1520" s="20">
        <v>56.300241442258397</v>
      </c>
      <c r="G1520" s="18" t="s">
        <v>116</v>
      </c>
    </row>
    <row r="1521" spans="2:7" x14ac:dyDescent="0.25">
      <c r="B1521" s="16" t="s">
        <v>117</v>
      </c>
      <c r="C1521" s="17">
        <v>38111</v>
      </c>
      <c r="D1521" s="18" t="s">
        <v>118</v>
      </c>
      <c r="E1521" s="19">
        <v>55</v>
      </c>
      <c r="F1521" s="20">
        <v>166.77812492290801</v>
      </c>
      <c r="G1521" s="18" t="s">
        <v>127</v>
      </c>
    </row>
    <row r="1522" spans="2:7" x14ac:dyDescent="0.25">
      <c r="B1522" s="16" t="s">
        <v>126</v>
      </c>
      <c r="C1522" s="17">
        <v>38364</v>
      </c>
      <c r="D1522" s="18" t="s">
        <v>125</v>
      </c>
      <c r="E1522" s="19">
        <v>69</v>
      </c>
      <c r="F1522" s="20">
        <v>209.56822946203201</v>
      </c>
      <c r="G1522" s="18" t="s">
        <v>116</v>
      </c>
    </row>
    <row r="1523" spans="2:7" x14ac:dyDescent="0.25">
      <c r="B1523" s="16" t="s">
        <v>123</v>
      </c>
      <c r="C1523" s="17">
        <v>38089</v>
      </c>
      <c r="D1523" s="18" t="s">
        <v>125</v>
      </c>
      <c r="E1523" s="19">
        <v>51</v>
      </c>
      <c r="F1523" s="20">
        <v>155.55960489398799</v>
      </c>
      <c r="G1523" s="18" t="s">
        <v>122</v>
      </c>
    </row>
    <row r="1524" spans="2:7" x14ac:dyDescent="0.25">
      <c r="B1524" s="16" t="s">
        <v>120</v>
      </c>
      <c r="C1524" s="17">
        <v>38738</v>
      </c>
      <c r="D1524" s="18" t="s">
        <v>121</v>
      </c>
      <c r="E1524" s="19">
        <v>23</v>
      </c>
      <c r="F1524" s="20">
        <v>71.150007929550497</v>
      </c>
      <c r="G1524" s="18" t="s">
        <v>116</v>
      </c>
    </row>
    <row r="1525" spans="2:7" x14ac:dyDescent="0.25">
      <c r="B1525" s="16" t="s">
        <v>114</v>
      </c>
      <c r="C1525" s="17">
        <v>38826</v>
      </c>
      <c r="D1525" s="18" t="s">
        <v>115</v>
      </c>
      <c r="E1525" s="19">
        <v>38</v>
      </c>
      <c r="F1525" s="20">
        <v>115.808959826405</v>
      </c>
      <c r="G1525" s="18" t="s">
        <v>122</v>
      </c>
    </row>
    <row r="1526" spans="2:7" x14ac:dyDescent="0.25">
      <c r="B1526" s="16" t="s">
        <v>123</v>
      </c>
      <c r="C1526" s="17">
        <v>38320</v>
      </c>
      <c r="D1526" s="18" t="s">
        <v>121</v>
      </c>
      <c r="E1526" s="19">
        <v>-8</v>
      </c>
      <c r="F1526" s="20">
        <v>-22.286591550898301</v>
      </c>
      <c r="G1526" s="18" t="s">
        <v>119</v>
      </c>
    </row>
    <row r="1527" spans="2:7" x14ac:dyDescent="0.25">
      <c r="B1527" s="16" t="s">
        <v>117</v>
      </c>
      <c r="C1527" s="17">
        <v>39013</v>
      </c>
      <c r="D1527" s="18" t="s">
        <v>125</v>
      </c>
      <c r="E1527" s="19">
        <v>20</v>
      </c>
      <c r="F1527" s="20">
        <v>61.782563000841002</v>
      </c>
      <c r="G1527" s="18" t="s">
        <v>122</v>
      </c>
    </row>
    <row r="1528" spans="2:7" x14ac:dyDescent="0.25">
      <c r="B1528" s="16" t="s">
        <v>126</v>
      </c>
      <c r="C1528" s="17">
        <v>38540</v>
      </c>
      <c r="D1528" s="18" t="s">
        <v>115</v>
      </c>
      <c r="E1528" s="19">
        <v>25</v>
      </c>
      <c r="F1528" s="20">
        <v>76.800582511934195</v>
      </c>
      <c r="G1528" s="18" t="s">
        <v>122</v>
      </c>
    </row>
    <row r="1529" spans="2:7" x14ac:dyDescent="0.25">
      <c r="B1529" s="16" t="s">
        <v>114</v>
      </c>
      <c r="C1529" s="17">
        <v>39013</v>
      </c>
      <c r="D1529" s="18" t="s">
        <v>125</v>
      </c>
      <c r="E1529" s="19">
        <v>-6</v>
      </c>
      <c r="F1529" s="20">
        <v>-16.1059461409683</v>
      </c>
      <c r="G1529" s="18" t="s">
        <v>122</v>
      </c>
    </row>
    <row r="1530" spans="2:7" x14ac:dyDescent="0.25">
      <c r="B1530" s="16" t="s">
        <v>123</v>
      </c>
      <c r="C1530" s="17">
        <v>38925</v>
      </c>
      <c r="D1530" s="18" t="s">
        <v>115</v>
      </c>
      <c r="E1530" s="19">
        <v>88</v>
      </c>
      <c r="F1530" s="20">
        <v>266.77209888217999</v>
      </c>
      <c r="G1530" s="18" t="s">
        <v>119</v>
      </c>
    </row>
    <row r="1531" spans="2:7" x14ac:dyDescent="0.25">
      <c r="B1531" s="16" t="s">
        <v>130</v>
      </c>
      <c r="C1531" s="17">
        <v>38859</v>
      </c>
      <c r="D1531" s="18" t="s">
        <v>125</v>
      </c>
      <c r="E1531" s="19">
        <v>62</v>
      </c>
      <c r="F1531" s="20">
        <v>187.54179752226099</v>
      </c>
      <c r="G1531" s="18" t="s">
        <v>116</v>
      </c>
    </row>
    <row r="1532" spans="2:7" x14ac:dyDescent="0.25">
      <c r="B1532" s="16" t="s">
        <v>117</v>
      </c>
      <c r="C1532" s="17">
        <v>37990</v>
      </c>
      <c r="D1532" s="18" t="s">
        <v>121</v>
      </c>
      <c r="E1532" s="19">
        <v>80</v>
      </c>
      <c r="F1532" s="20">
        <v>242.160124058658</v>
      </c>
      <c r="G1532" s="18" t="s">
        <v>116</v>
      </c>
    </row>
    <row r="1533" spans="2:7" x14ac:dyDescent="0.25">
      <c r="B1533" s="16" t="s">
        <v>131</v>
      </c>
      <c r="C1533" s="17">
        <v>38056</v>
      </c>
      <c r="D1533" s="18" t="s">
        <v>121</v>
      </c>
      <c r="E1533" s="19">
        <v>66</v>
      </c>
      <c r="F1533" s="20">
        <v>199.70376718058799</v>
      </c>
      <c r="G1533" s="18" t="s">
        <v>122</v>
      </c>
    </row>
    <row r="1534" spans="2:7" x14ac:dyDescent="0.25">
      <c r="B1534" s="16" t="s">
        <v>129</v>
      </c>
      <c r="C1534" s="17">
        <v>38298</v>
      </c>
      <c r="D1534" s="18" t="s">
        <v>118</v>
      </c>
      <c r="E1534" s="19">
        <v>34</v>
      </c>
      <c r="F1534" s="20">
        <v>104.44930690559001</v>
      </c>
      <c r="G1534" s="18" t="s">
        <v>122</v>
      </c>
    </row>
    <row r="1535" spans="2:7" x14ac:dyDescent="0.25">
      <c r="B1535" s="16" t="s">
        <v>117</v>
      </c>
      <c r="C1535" s="17">
        <v>38331</v>
      </c>
      <c r="D1535" s="18" t="s">
        <v>125</v>
      </c>
      <c r="E1535" s="19">
        <v>49</v>
      </c>
      <c r="F1535" s="20">
        <v>149.81621502008099</v>
      </c>
      <c r="G1535" s="18" t="s">
        <v>119</v>
      </c>
    </row>
    <row r="1536" spans="2:7" x14ac:dyDescent="0.25">
      <c r="B1536" s="16" t="s">
        <v>131</v>
      </c>
      <c r="C1536" s="17">
        <v>38188</v>
      </c>
      <c r="D1536" s="18" t="s">
        <v>115</v>
      </c>
      <c r="E1536" s="19">
        <v>45</v>
      </c>
      <c r="F1536" s="20">
        <v>136.92331868568601</v>
      </c>
      <c r="G1536" s="18" t="s">
        <v>116</v>
      </c>
    </row>
    <row r="1537" spans="2:7" x14ac:dyDescent="0.25">
      <c r="B1537" s="16" t="s">
        <v>126</v>
      </c>
      <c r="C1537" s="17">
        <v>38705</v>
      </c>
      <c r="D1537" s="18" t="s">
        <v>118</v>
      </c>
      <c r="E1537" s="19">
        <v>16</v>
      </c>
      <c r="F1537" s="20">
        <v>49.650187557976501</v>
      </c>
      <c r="G1537" s="18" t="s">
        <v>122</v>
      </c>
    </row>
    <row r="1538" spans="2:7" x14ac:dyDescent="0.25">
      <c r="B1538" s="16" t="s">
        <v>130</v>
      </c>
      <c r="C1538" s="17">
        <v>38584</v>
      </c>
      <c r="D1538" s="18" t="s">
        <v>121</v>
      </c>
      <c r="E1538" s="19">
        <v>45</v>
      </c>
      <c r="F1538" s="20">
        <v>136.63786720901101</v>
      </c>
      <c r="G1538" s="18" t="s">
        <v>122</v>
      </c>
    </row>
    <row r="1539" spans="2:7" x14ac:dyDescent="0.25">
      <c r="B1539" s="16" t="s">
        <v>120</v>
      </c>
      <c r="C1539" s="17">
        <v>38155</v>
      </c>
      <c r="D1539" s="18" t="s">
        <v>125</v>
      </c>
      <c r="E1539" s="19">
        <v>1</v>
      </c>
      <c r="F1539" s="20">
        <v>5.7263479599581402</v>
      </c>
      <c r="G1539" s="18" t="s">
        <v>119</v>
      </c>
    </row>
    <row r="1540" spans="2:7" x14ac:dyDescent="0.25">
      <c r="B1540" s="16" t="s">
        <v>131</v>
      </c>
      <c r="C1540" s="17">
        <v>38562</v>
      </c>
      <c r="D1540" s="18" t="s">
        <v>128</v>
      </c>
      <c r="E1540" s="19">
        <v>33</v>
      </c>
      <c r="F1540" s="20">
        <v>100.97055324855199</v>
      </c>
      <c r="G1540" s="18" t="s">
        <v>116</v>
      </c>
    </row>
    <row r="1541" spans="2:7" x14ac:dyDescent="0.25">
      <c r="B1541" s="16" t="s">
        <v>117</v>
      </c>
      <c r="C1541" s="17">
        <v>38595</v>
      </c>
      <c r="D1541" s="18" t="s">
        <v>121</v>
      </c>
      <c r="E1541" s="19">
        <v>37</v>
      </c>
      <c r="F1541" s="20">
        <v>113.039301082348</v>
      </c>
      <c r="G1541" s="18" t="s">
        <v>116</v>
      </c>
    </row>
    <row r="1542" spans="2:7" x14ac:dyDescent="0.25">
      <c r="B1542" s="16" t="s">
        <v>120</v>
      </c>
      <c r="C1542" s="17">
        <v>38540</v>
      </c>
      <c r="D1542" s="18" t="s">
        <v>125</v>
      </c>
      <c r="E1542" s="19">
        <v>46</v>
      </c>
      <c r="F1542" s="20">
        <v>139.33709070957599</v>
      </c>
      <c r="G1542" s="18" t="s">
        <v>122</v>
      </c>
    </row>
    <row r="1543" spans="2:7" x14ac:dyDescent="0.25">
      <c r="B1543" s="16" t="s">
        <v>114</v>
      </c>
      <c r="C1543" s="17">
        <v>38023</v>
      </c>
      <c r="D1543" s="18" t="s">
        <v>118</v>
      </c>
      <c r="E1543" s="19">
        <v>71</v>
      </c>
      <c r="F1543" s="20">
        <v>215.350168007326</v>
      </c>
      <c r="G1543" s="18" t="s">
        <v>116</v>
      </c>
    </row>
    <row r="1544" spans="2:7" x14ac:dyDescent="0.25">
      <c r="B1544" s="16" t="s">
        <v>123</v>
      </c>
      <c r="C1544" s="17">
        <v>38320</v>
      </c>
      <c r="D1544" s="18" t="s">
        <v>128</v>
      </c>
      <c r="E1544" s="19">
        <v>59</v>
      </c>
      <c r="F1544" s="20">
        <v>179.11705650607601</v>
      </c>
      <c r="G1544" s="18" t="s">
        <v>122</v>
      </c>
    </row>
    <row r="1545" spans="2:7" x14ac:dyDescent="0.25">
      <c r="B1545" s="16" t="s">
        <v>123</v>
      </c>
      <c r="C1545" s="17">
        <v>38463</v>
      </c>
      <c r="D1545" s="18" t="s">
        <v>121</v>
      </c>
      <c r="E1545" s="19">
        <v>84</v>
      </c>
      <c r="F1545" s="20">
        <v>253.54108298185801</v>
      </c>
      <c r="G1545" s="18" t="s">
        <v>122</v>
      </c>
    </row>
    <row r="1546" spans="2:7" x14ac:dyDescent="0.25">
      <c r="B1546" s="16" t="s">
        <v>123</v>
      </c>
      <c r="C1546" s="17">
        <v>38892</v>
      </c>
      <c r="D1546" s="18" t="s">
        <v>125</v>
      </c>
      <c r="E1546" s="19">
        <v>91</v>
      </c>
      <c r="F1546" s="20">
        <v>274.23356541008798</v>
      </c>
      <c r="G1546" s="18" t="s">
        <v>122</v>
      </c>
    </row>
    <row r="1547" spans="2:7" x14ac:dyDescent="0.25">
      <c r="B1547" s="16" t="s">
        <v>126</v>
      </c>
      <c r="C1547" s="17">
        <v>38056</v>
      </c>
      <c r="D1547" s="18" t="s">
        <v>115</v>
      </c>
      <c r="E1547" s="19">
        <v>33</v>
      </c>
      <c r="F1547" s="20">
        <v>100.228718120865</v>
      </c>
      <c r="G1547" s="18" t="s">
        <v>122</v>
      </c>
    </row>
    <row r="1548" spans="2:7" x14ac:dyDescent="0.25">
      <c r="B1548" s="16" t="s">
        <v>131</v>
      </c>
      <c r="C1548" s="17">
        <v>38342</v>
      </c>
      <c r="D1548" s="18" t="s">
        <v>125</v>
      </c>
      <c r="E1548" s="19">
        <v>34</v>
      </c>
      <c r="F1548" s="20">
        <v>104.04142923037701</v>
      </c>
      <c r="G1548" s="18" t="s">
        <v>127</v>
      </c>
    </row>
    <row r="1549" spans="2:7" x14ac:dyDescent="0.25">
      <c r="B1549" s="16" t="s">
        <v>123</v>
      </c>
      <c r="C1549" s="17">
        <v>39013</v>
      </c>
      <c r="D1549" s="18" t="s">
        <v>115</v>
      </c>
      <c r="E1549" s="19">
        <v>1</v>
      </c>
      <c r="F1549" s="20">
        <v>5.3199136076983704</v>
      </c>
      <c r="G1549" s="18" t="s">
        <v>122</v>
      </c>
    </row>
    <row r="1550" spans="2:7" x14ac:dyDescent="0.25">
      <c r="B1550" s="16" t="s">
        <v>117</v>
      </c>
      <c r="C1550" s="17">
        <v>38045</v>
      </c>
      <c r="D1550" s="18" t="s">
        <v>125</v>
      </c>
      <c r="E1550" s="19">
        <v>42</v>
      </c>
      <c r="F1550" s="20">
        <v>128.72768952762601</v>
      </c>
      <c r="G1550" s="18" t="s">
        <v>122</v>
      </c>
    </row>
    <row r="1551" spans="2:7" x14ac:dyDescent="0.25">
      <c r="B1551" s="16" t="s">
        <v>131</v>
      </c>
      <c r="C1551" s="17">
        <v>38705</v>
      </c>
      <c r="D1551" s="18" t="s">
        <v>125</v>
      </c>
      <c r="E1551" s="19">
        <v>45</v>
      </c>
      <c r="F1551" s="20">
        <v>137.929822270557</v>
      </c>
      <c r="G1551" s="18" t="s">
        <v>127</v>
      </c>
    </row>
    <row r="1552" spans="2:7" x14ac:dyDescent="0.25">
      <c r="B1552" s="16" t="s">
        <v>129</v>
      </c>
      <c r="C1552" s="17">
        <v>38276</v>
      </c>
      <c r="D1552" s="18" t="s">
        <v>115</v>
      </c>
      <c r="E1552" s="19">
        <v>26</v>
      </c>
      <c r="F1552" s="20">
        <v>80.031587793648399</v>
      </c>
      <c r="G1552" s="18" t="s">
        <v>127</v>
      </c>
    </row>
    <row r="1553" spans="2:7" x14ac:dyDescent="0.25">
      <c r="B1553" s="16" t="s">
        <v>120</v>
      </c>
      <c r="C1553" s="17">
        <v>38012</v>
      </c>
      <c r="D1553" s="18" t="s">
        <v>125</v>
      </c>
      <c r="E1553" s="19">
        <v>72</v>
      </c>
      <c r="F1553" s="20">
        <v>218.32830582807699</v>
      </c>
      <c r="G1553" s="18" t="s">
        <v>116</v>
      </c>
    </row>
    <row r="1554" spans="2:7" x14ac:dyDescent="0.25">
      <c r="B1554" s="16" t="s">
        <v>123</v>
      </c>
      <c r="C1554" s="17">
        <v>38925</v>
      </c>
      <c r="D1554" s="18" t="s">
        <v>125</v>
      </c>
      <c r="E1554" s="19">
        <v>-5</v>
      </c>
      <c r="F1554" s="20">
        <v>-13.390709583317401</v>
      </c>
      <c r="G1554" s="18" t="s">
        <v>122</v>
      </c>
    </row>
    <row r="1555" spans="2:7" x14ac:dyDescent="0.25">
      <c r="B1555" s="16" t="s">
        <v>124</v>
      </c>
      <c r="C1555" s="17">
        <v>38067</v>
      </c>
      <c r="D1555" s="18" t="s">
        <v>118</v>
      </c>
      <c r="E1555" s="19">
        <v>31</v>
      </c>
      <c r="F1555" s="20">
        <v>94.662914692651597</v>
      </c>
      <c r="G1555" s="18" t="s">
        <v>116</v>
      </c>
    </row>
    <row r="1556" spans="2:7" x14ac:dyDescent="0.25">
      <c r="B1556" s="16" t="s">
        <v>131</v>
      </c>
      <c r="C1556" s="17">
        <v>37990</v>
      </c>
      <c r="D1556" s="18" t="s">
        <v>115</v>
      </c>
      <c r="E1556" s="19">
        <v>48</v>
      </c>
      <c r="F1556" s="20">
        <v>145.908598005546</v>
      </c>
      <c r="G1556" s="18" t="s">
        <v>116</v>
      </c>
    </row>
    <row r="1557" spans="2:7" x14ac:dyDescent="0.25">
      <c r="B1557" s="16" t="s">
        <v>124</v>
      </c>
      <c r="C1557" s="17">
        <v>39024</v>
      </c>
      <c r="D1557" s="18" t="s">
        <v>128</v>
      </c>
      <c r="E1557" s="19">
        <v>84</v>
      </c>
      <c r="F1557" s="20">
        <v>253.597133705375</v>
      </c>
      <c r="G1557" s="18" t="s">
        <v>119</v>
      </c>
    </row>
    <row r="1558" spans="2:7" x14ac:dyDescent="0.25">
      <c r="B1558" s="16" t="s">
        <v>123</v>
      </c>
      <c r="C1558" s="17">
        <v>38771</v>
      </c>
      <c r="D1558" s="18" t="s">
        <v>125</v>
      </c>
      <c r="E1558" s="19">
        <v>54</v>
      </c>
      <c r="F1558" s="20">
        <v>163.89560832413801</v>
      </c>
      <c r="G1558" s="18" t="s">
        <v>116</v>
      </c>
    </row>
    <row r="1559" spans="2:7" x14ac:dyDescent="0.25">
      <c r="B1559" s="16" t="s">
        <v>124</v>
      </c>
      <c r="C1559" s="17">
        <v>38001</v>
      </c>
      <c r="D1559" s="18" t="s">
        <v>128</v>
      </c>
      <c r="E1559" s="19">
        <v>44</v>
      </c>
      <c r="F1559" s="20">
        <v>134.18925327532</v>
      </c>
      <c r="G1559" s="18" t="s">
        <v>122</v>
      </c>
    </row>
    <row r="1560" spans="2:7" x14ac:dyDescent="0.25">
      <c r="B1560" s="16" t="s">
        <v>126</v>
      </c>
      <c r="C1560" s="17">
        <v>38287</v>
      </c>
      <c r="D1560" s="18" t="s">
        <v>115</v>
      </c>
      <c r="E1560" s="19">
        <v>40</v>
      </c>
      <c r="F1560" s="20">
        <v>122.053315632268</v>
      </c>
      <c r="G1560" s="18" t="s">
        <v>116</v>
      </c>
    </row>
    <row r="1561" spans="2:7" x14ac:dyDescent="0.25">
      <c r="B1561" s="16" t="s">
        <v>114</v>
      </c>
      <c r="C1561" s="17">
        <v>38595</v>
      </c>
      <c r="D1561" s="18" t="s">
        <v>115</v>
      </c>
      <c r="E1561" s="19">
        <v>25</v>
      </c>
      <c r="F1561" s="20">
        <v>76.896265241705294</v>
      </c>
      <c r="G1561" s="18" t="s">
        <v>122</v>
      </c>
    </row>
    <row r="1562" spans="2:7" x14ac:dyDescent="0.25">
      <c r="B1562" s="16" t="s">
        <v>129</v>
      </c>
      <c r="C1562" s="17">
        <v>38045</v>
      </c>
      <c r="D1562" s="18" t="s">
        <v>115</v>
      </c>
      <c r="E1562" s="19">
        <v>-8</v>
      </c>
      <c r="F1562" s="20">
        <v>-21.4819677649777</v>
      </c>
      <c r="G1562" s="18" t="s">
        <v>116</v>
      </c>
    </row>
    <row r="1563" spans="2:7" x14ac:dyDescent="0.25">
      <c r="B1563" s="16" t="s">
        <v>126</v>
      </c>
      <c r="C1563" s="17">
        <v>38848</v>
      </c>
      <c r="D1563" s="18" t="s">
        <v>125</v>
      </c>
      <c r="E1563" s="19">
        <v>59</v>
      </c>
      <c r="F1563" s="20">
        <v>178.70076770818599</v>
      </c>
      <c r="G1563" s="18" t="s">
        <v>122</v>
      </c>
    </row>
    <row r="1564" spans="2:7" x14ac:dyDescent="0.25">
      <c r="B1564" s="16" t="s">
        <v>123</v>
      </c>
      <c r="C1564" s="17">
        <v>38342</v>
      </c>
      <c r="D1564" s="18" t="s">
        <v>125</v>
      </c>
      <c r="E1564" s="19">
        <v>59</v>
      </c>
      <c r="F1564" s="20">
        <v>179.09938274190901</v>
      </c>
      <c r="G1564" s="18" t="s">
        <v>127</v>
      </c>
    </row>
    <row r="1565" spans="2:7" x14ac:dyDescent="0.25">
      <c r="B1565" s="16" t="s">
        <v>129</v>
      </c>
      <c r="C1565" s="17">
        <v>38672</v>
      </c>
      <c r="D1565" s="18" t="s">
        <v>118</v>
      </c>
      <c r="E1565" s="19">
        <v>34</v>
      </c>
      <c r="F1565" s="20">
        <v>103.72320973361001</v>
      </c>
      <c r="G1565" s="18" t="s">
        <v>119</v>
      </c>
    </row>
    <row r="1566" spans="2:7" x14ac:dyDescent="0.25">
      <c r="B1566" s="16" t="s">
        <v>129</v>
      </c>
      <c r="C1566" s="17">
        <v>38320</v>
      </c>
      <c r="D1566" s="18" t="s">
        <v>128</v>
      </c>
      <c r="E1566" s="19">
        <v>27</v>
      </c>
      <c r="F1566" s="20">
        <v>82.680755879941501</v>
      </c>
      <c r="G1566" s="18" t="s">
        <v>119</v>
      </c>
    </row>
    <row r="1567" spans="2:7" x14ac:dyDescent="0.25">
      <c r="B1567" s="16" t="s">
        <v>131</v>
      </c>
      <c r="C1567" s="17">
        <v>39013</v>
      </c>
      <c r="D1567" s="18" t="s">
        <v>118</v>
      </c>
      <c r="E1567" s="19">
        <v>3</v>
      </c>
      <c r="F1567" s="20">
        <v>10.695067513438699</v>
      </c>
      <c r="G1567" s="18" t="s">
        <v>116</v>
      </c>
    </row>
    <row r="1568" spans="2:7" x14ac:dyDescent="0.25">
      <c r="B1568" s="16" t="s">
        <v>117</v>
      </c>
      <c r="C1568" s="17">
        <v>38584</v>
      </c>
      <c r="D1568" s="18" t="s">
        <v>128</v>
      </c>
      <c r="E1568" s="19">
        <v>89</v>
      </c>
      <c r="F1568" s="20">
        <v>269.11976111617599</v>
      </c>
      <c r="G1568" s="18" t="s">
        <v>122</v>
      </c>
    </row>
    <row r="1569" spans="2:7" x14ac:dyDescent="0.25">
      <c r="B1569" s="16" t="s">
        <v>117</v>
      </c>
      <c r="C1569" s="17">
        <v>38485</v>
      </c>
      <c r="D1569" s="18" t="s">
        <v>125</v>
      </c>
      <c r="E1569" s="19">
        <v>58</v>
      </c>
      <c r="F1569" s="20">
        <v>175.98159998303601</v>
      </c>
      <c r="G1569" s="18" t="s">
        <v>116</v>
      </c>
    </row>
    <row r="1570" spans="2:7" x14ac:dyDescent="0.25">
      <c r="B1570" s="16" t="s">
        <v>131</v>
      </c>
      <c r="C1570" s="17">
        <v>38364</v>
      </c>
      <c r="D1570" s="18" t="s">
        <v>121</v>
      </c>
      <c r="E1570" s="19">
        <v>52</v>
      </c>
      <c r="F1570" s="20">
        <v>158.04571793449099</v>
      </c>
      <c r="G1570" s="18" t="s">
        <v>122</v>
      </c>
    </row>
    <row r="1571" spans="2:7" x14ac:dyDescent="0.25">
      <c r="B1571" s="16" t="s">
        <v>131</v>
      </c>
      <c r="C1571" s="17">
        <v>38925</v>
      </c>
      <c r="D1571" s="18" t="s">
        <v>128</v>
      </c>
      <c r="E1571" s="19">
        <v>32</v>
      </c>
      <c r="F1571" s="20">
        <v>98.047527212955202</v>
      </c>
      <c r="G1571" s="18" t="s">
        <v>127</v>
      </c>
    </row>
    <row r="1572" spans="2:7" x14ac:dyDescent="0.25">
      <c r="B1572" s="16" t="s">
        <v>126</v>
      </c>
      <c r="C1572" s="17">
        <v>38606</v>
      </c>
      <c r="D1572" s="18" t="s">
        <v>128</v>
      </c>
      <c r="E1572" s="19">
        <v>3</v>
      </c>
      <c r="F1572" s="20">
        <v>10.5840646944766</v>
      </c>
      <c r="G1572" s="18" t="s">
        <v>116</v>
      </c>
    </row>
    <row r="1573" spans="2:7" x14ac:dyDescent="0.25">
      <c r="B1573" s="16" t="s">
        <v>123</v>
      </c>
      <c r="C1573" s="17">
        <v>38309</v>
      </c>
      <c r="D1573" s="18" t="s">
        <v>125</v>
      </c>
      <c r="E1573" s="19">
        <v>45</v>
      </c>
      <c r="F1573" s="20">
        <v>137.079354112386</v>
      </c>
      <c r="G1573" s="18" t="s">
        <v>122</v>
      </c>
    </row>
    <row r="1574" spans="2:7" x14ac:dyDescent="0.25">
      <c r="B1574" s="16" t="s">
        <v>124</v>
      </c>
      <c r="C1574" s="17">
        <v>38320</v>
      </c>
      <c r="D1574" s="18" t="s">
        <v>125</v>
      </c>
      <c r="E1574" s="19">
        <v>91</v>
      </c>
      <c r="F1574" s="20">
        <v>275.55805251311801</v>
      </c>
      <c r="G1574" s="18" t="s">
        <v>127</v>
      </c>
    </row>
    <row r="1575" spans="2:7" x14ac:dyDescent="0.25">
      <c r="B1575" s="16" t="s">
        <v>123</v>
      </c>
      <c r="C1575" s="17">
        <v>38760</v>
      </c>
      <c r="D1575" s="18" t="s">
        <v>118</v>
      </c>
      <c r="E1575" s="19">
        <v>-8</v>
      </c>
      <c r="F1575" s="20">
        <v>-21.448768772248499</v>
      </c>
      <c r="G1575" s="18" t="s">
        <v>116</v>
      </c>
    </row>
    <row r="1576" spans="2:7" x14ac:dyDescent="0.25">
      <c r="B1576" s="16" t="s">
        <v>114</v>
      </c>
      <c r="C1576" s="17">
        <v>38430</v>
      </c>
      <c r="D1576" s="18" t="s">
        <v>128</v>
      </c>
      <c r="E1576" s="19">
        <v>-7</v>
      </c>
      <c r="F1576" s="20">
        <v>-19.1360460941623</v>
      </c>
      <c r="G1576" s="18" t="s">
        <v>119</v>
      </c>
    </row>
    <row r="1577" spans="2:7" x14ac:dyDescent="0.25">
      <c r="B1577" s="16" t="s">
        <v>117</v>
      </c>
      <c r="C1577" s="17">
        <v>38661</v>
      </c>
      <c r="D1577" s="18" t="s">
        <v>118</v>
      </c>
      <c r="E1577" s="19">
        <v>33</v>
      </c>
      <c r="F1577" s="20">
        <v>100.886496725621</v>
      </c>
      <c r="G1577" s="18" t="s">
        <v>122</v>
      </c>
    </row>
    <row r="1578" spans="2:7" x14ac:dyDescent="0.25">
      <c r="B1578" s="16" t="s">
        <v>124</v>
      </c>
      <c r="C1578" s="17">
        <v>38485</v>
      </c>
      <c r="D1578" s="18" t="s">
        <v>115</v>
      </c>
      <c r="E1578" s="19">
        <v>-7</v>
      </c>
      <c r="F1578" s="20">
        <v>-18.807164790571001</v>
      </c>
      <c r="G1578" s="18" t="s">
        <v>116</v>
      </c>
    </row>
    <row r="1579" spans="2:7" x14ac:dyDescent="0.25">
      <c r="B1579" s="16" t="s">
        <v>124</v>
      </c>
      <c r="C1579" s="17">
        <v>39002</v>
      </c>
      <c r="D1579" s="18" t="s">
        <v>118</v>
      </c>
      <c r="E1579" s="19">
        <v>82</v>
      </c>
      <c r="F1579" s="20">
        <v>248.425432284946</v>
      </c>
      <c r="G1579" s="18" t="s">
        <v>127</v>
      </c>
    </row>
    <row r="1580" spans="2:7" x14ac:dyDescent="0.25">
      <c r="B1580" s="16" t="s">
        <v>120</v>
      </c>
      <c r="C1580" s="17">
        <v>38144</v>
      </c>
      <c r="D1580" s="18" t="s">
        <v>125</v>
      </c>
      <c r="E1580" s="19">
        <v>87</v>
      </c>
      <c r="F1580" s="20">
        <v>262.84645942190502</v>
      </c>
      <c r="G1580" s="18" t="s">
        <v>127</v>
      </c>
    </row>
    <row r="1581" spans="2:7" x14ac:dyDescent="0.25">
      <c r="B1581" s="16" t="s">
        <v>131</v>
      </c>
      <c r="C1581" s="17">
        <v>38397</v>
      </c>
      <c r="D1581" s="18" t="s">
        <v>128</v>
      </c>
      <c r="E1581" s="19">
        <v>93</v>
      </c>
      <c r="F1581" s="20">
        <v>281.52944446781299</v>
      </c>
      <c r="G1581" s="18" t="s">
        <v>119</v>
      </c>
    </row>
    <row r="1582" spans="2:7" x14ac:dyDescent="0.25">
      <c r="B1582" s="16" t="s">
        <v>126</v>
      </c>
      <c r="C1582" s="17">
        <v>38639</v>
      </c>
      <c r="D1582" s="18" t="s">
        <v>118</v>
      </c>
      <c r="E1582" s="19">
        <v>72</v>
      </c>
      <c r="F1582" s="20">
        <v>218.169055896457</v>
      </c>
      <c r="G1582" s="18" t="s">
        <v>116</v>
      </c>
    </row>
    <row r="1583" spans="2:7" x14ac:dyDescent="0.25">
      <c r="B1583" s="16" t="s">
        <v>130</v>
      </c>
      <c r="C1583" s="17">
        <v>38276</v>
      </c>
      <c r="D1583" s="18" t="s">
        <v>128</v>
      </c>
      <c r="E1583" s="19">
        <v>11</v>
      </c>
      <c r="F1583" s="20">
        <v>35.116221937392098</v>
      </c>
      <c r="G1583" s="18" t="s">
        <v>127</v>
      </c>
    </row>
    <row r="1584" spans="2:7" x14ac:dyDescent="0.25">
      <c r="B1584" s="16" t="s">
        <v>124</v>
      </c>
      <c r="C1584" s="17">
        <v>38914</v>
      </c>
      <c r="D1584" s="18" t="s">
        <v>115</v>
      </c>
      <c r="E1584" s="19">
        <v>18</v>
      </c>
      <c r="F1584" s="20">
        <v>55.780124801169798</v>
      </c>
      <c r="G1584" s="18" t="s">
        <v>116</v>
      </c>
    </row>
    <row r="1585" spans="2:7" x14ac:dyDescent="0.25">
      <c r="B1585" s="16" t="s">
        <v>114</v>
      </c>
      <c r="C1585" s="17">
        <v>38947</v>
      </c>
      <c r="D1585" s="18" t="s">
        <v>118</v>
      </c>
      <c r="E1585" s="19">
        <v>93</v>
      </c>
      <c r="F1585" s="20">
        <v>281.25885991416499</v>
      </c>
      <c r="G1585" s="18" t="s">
        <v>127</v>
      </c>
    </row>
    <row r="1586" spans="2:7" x14ac:dyDescent="0.25">
      <c r="B1586" s="16" t="s">
        <v>117</v>
      </c>
      <c r="C1586" s="17">
        <v>38584</v>
      </c>
      <c r="D1586" s="18" t="s">
        <v>118</v>
      </c>
      <c r="E1586" s="19">
        <v>56</v>
      </c>
      <c r="F1586" s="20">
        <v>170.42559015332699</v>
      </c>
      <c r="G1586" s="18" t="s">
        <v>122</v>
      </c>
    </row>
    <row r="1587" spans="2:7" x14ac:dyDescent="0.25">
      <c r="B1587" s="16" t="s">
        <v>120</v>
      </c>
      <c r="C1587" s="17">
        <v>38254</v>
      </c>
      <c r="D1587" s="18" t="s">
        <v>115</v>
      </c>
      <c r="E1587" s="19">
        <v>66</v>
      </c>
      <c r="F1587" s="20">
        <v>199.70274563442899</v>
      </c>
      <c r="G1587" s="18" t="s">
        <v>119</v>
      </c>
    </row>
    <row r="1588" spans="2:7" x14ac:dyDescent="0.25">
      <c r="B1588" s="16" t="s">
        <v>131</v>
      </c>
      <c r="C1588" s="17">
        <v>38397</v>
      </c>
      <c r="D1588" s="18" t="s">
        <v>128</v>
      </c>
      <c r="E1588" s="19">
        <v>94</v>
      </c>
      <c r="F1588" s="20">
        <v>284.11176896611198</v>
      </c>
      <c r="G1588" s="18" t="s">
        <v>127</v>
      </c>
    </row>
    <row r="1589" spans="2:7" x14ac:dyDescent="0.25">
      <c r="B1589" s="16" t="s">
        <v>123</v>
      </c>
      <c r="C1589" s="17">
        <v>38540</v>
      </c>
      <c r="D1589" s="18" t="s">
        <v>128</v>
      </c>
      <c r="E1589" s="19">
        <v>61</v>
      </c>
      <c r="F1589" s="20">
        <v>184.839084989892</v>
      </c>
      <c r="G1589" s="18" t="s">
        <v>119</v>
      </c>
    </row>
    <row r="1590" spans="2:7" x14ac:dyDescent="0.25">
      <c r="B1590" s="16" t="s">
        <v>124</v>
      </c>
      <c r="C1590" s="17">
        <v>38914</v>
      </c>
      <c r="D1590" s="18" t="s">
        <v>115</v>
      </c>
      <c r="E1590" s="19">
        <v>26</v>
      </c>
      <c r="F1590" s="20">
        <v>79.322466776997203</v>
      </c>
      <c r="G1590" s="18" t="s">
        <v>127</v>
      </c>
    </row>
    <row r="1591" spans="2:7" x14ac:dyDescent="0.25">
      <c r="B1591" s="16" t="s">
        <v>129</v>
      </c>
      <c r="C1591" s="17">
        <v>38694</v>
      </c>
      <c r="D1591" s="18" t="s">
        <v>128</v>
      </c>
      <c r="E1591" s="19">
        <v>29</v>
      </c>
      <c r="F1591" s="20">
        <v>89.116436100256195</v>
      </c>
      <c r="G1591" s="18" t="s">
        <v>122</v>
      </c>
    </row>
    <row r="1592" spans="2:7" x14ac:dyDescent="0.25">
      <c r="B1592" s="16" t="s">
        <v>129</v>
      </c>
      <c r="C1592" s="17">
        <v>38397</v>
      </c>
      <c r="D1592" s="18" t="s">
        <v>115</v>
      </c>
      <c r="E1592" s="19">
        <v>61</v>
      </c>
      <c r="F1592" s="20">
        <v>184.79269376899899</v>
      </c>
      <c r="G1592" s="18" t="s">
        <v>127</v>
      </c>
    </row>
    <row r="1593" spans="2:7" x14ac:dyDescent="0.25">
      <c r="B1593" s="16" t="s">
        <v>117</v>
      </c>
      <c r="C1593" s="17">
        <v>38881</v>
      </c>
      <c r="D1593" s="18" t="s">
        <v>128</v>
      </c>
      <c r="E1593" s="19">
        <v>-3</v>
      </c>
      <c r="F1593" s="20">
        <v>-7.0063461933355899</v>
      </c>
      <c r="G1593" s="18" t="s">
        <v>116</v>
      </c>
    </row>
    <row r="1594" spans="2:7" x14ac:dyDescent="0.25">
      <c r="B1594" s="16" t="s">
        <v>131</v>
      </c>
      <c r="C1594" s="17">
        <v>38727</v>
      </c>
      <c r="D1594" s="18" t="s">
        <v>118</v>
      </c>
      <c r="E1594" s="19">
        <v>40</v>
      </c>
      <c r="F1594" s="20">
        <v>122.052741222017</v>
      </c>
      <c r="G1594" s="18" t="s">
        <v>116</v>
      </c>
    </row>
    <row r="1595" spans="2:7" x14ac:dyDescent="0.25">
      <c r="B1595" s="16" t="s">
        <v>117</v>
      </c>
      <c r="C1595" s="17">
        <v>38914</v>
      </c>
      <c r="D1595" s="18" t="s">
        <v>118</v>
      </c>
      <c r="E1595" s="19">
        <v>86</v>
      </c>
      <c r="F1595" s="20">
        <v>260.36699971588303</v>
      </c>
      <c r="G1595" s="18" t="s">
        <v>122</v>
      </c>
    </row>
    <row r="1596" spans="2:7" x14ac:dyDescent="0.25">
      <c r="B1596" s="16" t="s">
        <v>131</v>
      </c>
      <c r="C1596" s="17">
        <v>38507</v>
      </c>
      <c r="D1596" s="18" t="s">
        <v>121</v>
      </c>
      <c r="E1596" s="19">
        <v>58</v>
      </c>
      <c r="F1596" s="20">
        <v>176.57900116326701</v>
      </c>
      <c r="G1596" s="18" t="s">
        <v>119</v>
      </c>
    </row>
    <row r="1597" spans="2:7" x14ac:dyDescent="0.25">
      <c r="B1597" s="16" t="s">
        <v>117</v>
      </c>
      <c r="C1597" s="17">
        <v>38397</v>
      </c>
      <c r="D1597" s="18" t="s">
        <v>125</v>
      </c>
      <c r="E1597" s="19">
        <v>13</v>
      </c>
      <c r="F1597" s="20">
        <v>41.158977845183202</v>
      </c>
      <c r="G1597" s="18" t="s">
        <v>122</v>
      </c>
    </row>
    <row r="1598" spans="2:7" x14ac:dyDescent="0.25">
      <c r="B1598" s="16" t="s">
        <v>131</v>
      </c>
      <c r="C1598" s="17">
        <v>39079</v>
      </c>
      <c r="D1598" s="18" t="s">
        <v>125</v>
      </c>
      <c r="E1598" s="19">
        <v>14</v>
      </c>
      <c r="F1598" s="20">
        <v>44.4335832100857</v>
      </c>
      <c r="G1598" s="18" t="s">
        <v>116</v>
      </c>
    </row>
    <row r="1599" spans="2:7" x14ac:dyDescent="0.25">
      <c r="B1599" s="16" t="s">
        <v>129</v>
      </c>
      <c r="C1599" s="17">
        <v>38463</v>
      </c>
      <c r="D1599" s="18" t="s">
        <v>128</v>
      </c>
      <c r="E1599" s="19">
        <v>85</v>
      </c>
      <c r="F1599" s="20">
        <v>256.67637583501102</v>
      </c>
      <c r="G1599" s="18" t="s">
        <v>116</v>
      </c>
    </row>
    <row r="1600" spans="2:7" x14ac:dyDescent="0.25">
      <c r="B1600" s="16" t="s">
        <v>126</v>
      </c>
      <c r="C1600" s="17">
        <v>38749</v>
      </c>
      <c r="D1600" s="18" t="s">
        <v>115</v>
      </c>
      <c r="E1600" s="19">
        <v>42</v>
      </c>
      <c r="F1600" s="20">
        <v>127.60008293700101</v>
      </c>
      <c r="G1600" s="18" t="s">
        <v>119</v>
      </c>
    </row>
    <row r="1601" spans="2:7" x14ac:dyDescent="0.25">
      <c r="B1601" s="16" t="s">
        <v>131</v>
      </c>
      <c r="C1601" s="17">
        <v>39035</v>
      </c>
      <c r="D1601" s="18" t="s">
        <v>121</v>
      </c>
      <c r="E1601" s="19">
        <v>11</v>
      </c>
      <c r="F1601" s="20">
        <v>35.427503831280603</v>
      </c>
      <c r="G1601" s="18" t="s">
        <v>122</v>
      </c>
    </row>
    <row r="1602" spans="2:7" x14ac:dyDescent="0.25">
      <c r="B1602" s="16" t="s">
        <v>130</v>
      </c>
      <c r="C1602" s="17">
        <v>38012</v>
      </c>
      <c r="D1602" s="18" t="s">
        <v>115</v>
      </c>
      <c r="E1602" s="19">
        <v>32</v>
      </c>
      <c r="F1602" s="20">
        <v>98.405028744773304</v>
      </c>
      <c r="G1602" s="18" t="s">
        <v>116</v>
      </c>
    </row>
    <row r="1603" spans="2:7" x14ac:dyDescent="0.25">
      <c r="B1603" s="16" t="s">
        <v>117</v>
      </c>
      <c r="C1603" s="17">
        <v>38375</v>
      </c>
      <c r="D1603" s="18" t="s">
        <v>115</v>
      </c>
      <c r="E1603" s="19">
        <v>79</v>
      </c>
      <c r="F1603" s="20">
        <v>239.26463824341201</v>
      </c>
      <c r="G1603" s="18" t="s">
        <v>116</v>
      </c>
    </row>
    <row r="1604" spans="2:7" x14ac:dyDescent="0.25">
      <c r="B1604" s="16" t="s">
        <v>129</v>
      </c>
      <c r="C1604" s="17">
        <v>38155</v>
      </c>
      <c r="D1604" s="18" t="s">
        <v>115</v>
      </c>
      <c r="E1604" s="19">
        <v>25</v>
      </c>
      <c r="F1604" s="20">
        <v>77.046747006624798</v>
      </c>
      <c r="G1604" s="18" t="s">
        <v>122</v>
      </c>
    </row>
    <row r="1605" spans="2:7" x14ac:dyDescent="0.25">
      <c r="B1605" s="16" t="s">
        <v>126</v>
      </c>
      <c r="C1605" s="17">
        <v>38683</v>
      </c>
      <c r="D1605" s="18" t="s">
        <v>118</v>
      </c>
      <c r="E1605" s="19">
        <v>94</v>
      </c>
      <c r="F1605" s="20">
        <v>284.06034486899802</v>
      </c>
      <c r="G1605" s="18" t="s">
        <v>122</v>
      </c>
    </row>
    <row r="1606" spans="2:7" x14ac:dyDescent="0.25">
      <c r="B1606" s="16" t="s">
        <v>124</v>
      </c>
      <c r="C1606" s="17">
        <v>39035</v>
      </c>
      <c r="D1606" s="18" t="s">
        <v>125</v>
      </c>
      <c r="E1606" s="19">
        <v>6</v>
      </c>
      <c r="F1606" s="20">
        <v>20.0572057667368</v>
      </c>
      <c r="G1606" s="18" t="s">
        <v>119</v>
      </c>
    </row>
    <row r="1607" spans="2:7" x14ac:dyDescent="0.25">
      <c r="B1607" s="16" t="s">
        <v>123</v>
      </c>
      <c r="C1607" s="17">
        <v>38518</v>
      </c>
      <c r="D1607" s="18" t="s">
        <v>121</v>
      </c>
      <c r="E1607" s="19">
        <v>15</v>
      </c>
      <c r="F1607" s="20">
        <v>46.567063375670401</v>
      </c>
      <c r="G1607" s="18" t="s">
        <v>122</v>
      </c>
    </row>
    <row r="1608" spans="2:7" x14ac:dyDescent="0.25">
      <c r="B1608" s="16" t="s">
        <v>126</v>
      </c>
      <c r="C1608" s="17">
        <v>38166</v>
      </c>
      <c r="D1608" s="18" t="s">
        <v>125</v>
      </c>
      <c r="E1608" s="19">
        <v>15</v>
      </c>
      <c r="F1608" s="20">
        <v>47.252520248890796</v>
      </c>
      <c r="G1608" s="18" t="s">
        <v>127</v>
      </c>
    </row>
    <row r="1609" spans="2:7" x14ac:dyDescent="0.25">
      <c r="B1609" s="16" t="s">
        <v>129</v>
      </c>
      <c r="C1609" s="17">
        <v>38056</v>
      </c>
      <c r="D1609" s="18" t="s">
        <v>118</v>
      </c>
      <c r="E1609" s="19">
        <v>81</v>
      </c>
      <c r="F1609" s="20">
        <v>244.709806602486</v>
      </c>
      <c r="G1609" s="18" t="s">
        <v>127</v>
      </c>
    </row>
    <row r="1610" spans="2:7" x14ac:dyDescent="0.25">
      <c r="B1610" s="16" t="s">
        <v>114</v>
      </c>
      <c r="C1610" s="17">
        <v>38452</v>
      </c>
      <c r="D1610" s="18" t="s">
        <v>125</v>
      </c>
      <c r="E1610" s="19">
        <v>94</v>
      </c>
      <c r="F1610" s="20">
        <v>283.45878652006701</v>
      </c>
      <c r="G1610" s="18" t="s">
        <v>127</v>
      </c>
    </row>
    <row r="1611" spans="2:7" x14ac:dyDescent="0.25">
      <c r="B1611" s="16" t="s">
        <v>123</v>
      </c>
      <c r="C1611" s="17">
        <v>38001</v>
      </c>
      <c r="D1611" s="18" t="s">
        <v>128</v>
      </c>
      <c r="E1611" s="19">
        <v>11</v>
      </c>
      <c r="F1611" s="20">
        <v>35.187328425003201</v>
      </c>
      <c r="G1611" s="18" t="s">
        <v>119</v>
      </c>
    </row>
    <row r="1612" spans="2:7" x14ac:dyDescent="0.25">
      <c r="B1612" s="16" t="s">
        <v>124</v>
      </c>
      <c r="C1612" s="17">
        <v>38078</v>
      </c>
      <c r="D1612" s="18" t="s">
        <v>125</v>
      </c>
      <c r="E1612" s="19">
        <v>12</v>
      </c>
      <c r="F1612" s="20">
        <v>38.1830054821055</v>
      </c>
      <c r="G1612" s="18" t="s">
        <v>122</v>
      </c>
    </row>
    <row r="1613" spans="2:7" x14ac:dyDescent="0.25">
      <c r="B1613" s="16" t="s">
        <v>117</v>
      </c>
      <c r="C1613" s="17">
        <v>38595</v>
      </c>
      <c r="D1613" s="18" t="s">
        <v>125</v>
      </c>
      <c r="E1613" s="19">
        <v>85</v>
      </c>
      <c r="F1613" s="20">
        <v>257.138484704939</v>
      </c>
      <c r="G1613" s="18" t="s">
        <v>119</v>
      </c>
    </row>
    <row r="1614" spans="2:7" x14ac:dyDescent="0.25">
      <c r="B1614" s="16" t="s">
        <v>123</v>
      </c>
      <c r="C1614" s="17">
        <v>39046</v>
      </c>
      <c r="D1614" s="18" t="s">
        <v>125</v>
      </c>
      <c r="E1614" s="19">
        <v>39</v>
      </c>
      <c r="F1614" s="20">
        <v>119.05508877849201</v>
      </c>
      <c r="G1614" s="18" t="s">
        <v>116</v>
      </c>
    </row>
    <row r="1615" spans="2:7" x14ac:dyDescent="0.25">
      <c r="B1615" s="16" t="s">
        <v>123</v>
      </c>
      <c r="C1615" s="17">
        <v>38177</v>
      </c>
      <c r="D1615" s="18" t="s">
        <v>118</v>
      </c>
      <c r="E1615" s="19">
        <v>9</v>
      </c>
      <c r="F1615" s="20">
        <v>29.108535014212201</v>
      </c>
      <c r="G1615" s="18" t="s">
        <v>127</v>
      </c>
    </row>
    <row r="1616" spans="2:7" x14ac:dyDescent="0.25">
      <c r="B1616" s="16" t="s">
        <v>123</v>
      </c>
      <c r="C1616" s="17">
        <v>38386</v>
      </c>
      <c r="D1616" s="18" t="s">
        <v>128</v>
      </c>
      <c r="E1616" s="19">
        <v>25</v>
      </c>
      <c r="F1616" s="20">
        <v>77.542041967510002</v>
      </c>
      <c r="G1616" s="18" t="s">
        <v>122</v>
      </c>
    </row>
    <row r="1617" spans="2:7" x14ac:dyDescent="0.25">
      <c r="B1617" s="16" t="s">
        <v>130</v>
      </c>
      <c r="C1617" s="17">
        <v>38144</v>
      </c>
      <c r="D1617" s="18" t="s">
        <v>125</v>
      </c>
      <c r="E1617" s="19">
        <v>79</v>
      </c>
      <c r="F1617" s="20">
        <v>239.89003921274099</v>
      </c>
      <c r="G1617" s="18" t="s">
        <v>119</v>
      </c>
    </row>
    <row r="1618" spans="2:7" x14ac:dyDescent="0.25">
      <c r="B1618" s="16" t="s">
        <v>117</v>
      </c>
      <c r="C1618" s="17">
        <v>38133</v>
      </c>
      <c r="D1618" s="18" t="s">
        <v>125</v>
      </c>
      <c r="E1618" s="19">
        <v>83</v>
      </c>
      <c r="F1618" s="20">
        <v>250.62172213757799</v>
      </c>
      <c r="G1618" s="18" t="s">
        <v>119</v>
      </c>
    </row>
    <row r="1619" spans="2:7" x14ac:dyDescent="0.25">
      <c r="B1619" s="16" t="s">
        <v>117</v>
      </c>
      <c r="C1619" s="17">
        <v>38694</v>
      </c>
      <c r="D1619" s="18" t="s">
        <v>118</v>
      </c>
      <c r="E1619" s="19">
        <v>-3</v>
      </c>
      <c r="F1619" s="20">
        <v>-6.44415262930002</v>
      </c>
      <c r="G1619" s="18" t="s">
        <v>116</v>
      </c>
    </row>
    <row r="1620" spans="2:7" x14ac:dyDescent="0.25">
      <c r="B1620" s="16" t="s">
        <v>131</v>
      </c>
      <c r="C1620" s="17">
        <v>38771</v>
      </c>
      <c r="D1620" s="18" t="s">
        <v>128</v>
      </c>
      <c r="E1620" s="19">
        <v>62</v>
      </c>
      <c r="F1620" s="20">
        <v>188.23625463241601</v>
      </c>
      <c r="G1620" s="18" t="s">
        <v>119</v>
      </c>
    </row>
    <row r="1621" spans="2:7" x14ac:dyDescent="0.25">
      <c r="B1621" s="16" t="s">
        <v>131</v>
      </c>
      <c r="C1621" s="17">
        <v>38023</v>
      </c>
      <c r="D1621" s="18" t="s">
        <v>125</v>
      </c>
      <c r="E1621" s="19">
        <v>6</v>
      </c>
      <c r="F1621" s="20">
        <v>19.3151651062886</v>
      </c>
      <c r="G1621" s="18" t="s">
        <v>127</v>
      </c>
    </row>
    <row r="1622" spans="2:7" x14ac:dyDescent="0.25">
      <c r="B1622" s="16" t="s">
        <v>120</v>
      </c>
      <c r="C1622" s="17">
        <v>38815</v>
      </c>
      <c r="D1622" s="18" t="s">
        <v>128</v>
      </c>
      <c r="E1622" s="19">
        <v>13</v>
      </c>
      <c r="F1622" s="20">
        <v>41.394747641625202</v>
      </c>
      <c r="G1622" s="18" t="s">
        <v>119</v>
      </c>
    </row>
    <row r="1623" spans="2:7" x14ac:dyDescent="0.25">
      <c r="B1623" s="16" t="s">
        <v>129</v>
      </c>
      <c r="C1623" s="17">
        <v>38617</v>
      </c>
      <c r="D1623" s="18" t="s">
        <v>125</v>
      </c>
      <c r="E1623" s="19">
        <v>88</v>
      </c>
      <c r="F1623" s="20">
        <v>266.15306975216902</v>
      </c>
      <c r="G1623" s="18" t="s">
        <v>122</v>
      </c>
    </row>
    <row r="1624" spans="2:7" x14ac:dyDescent="0.25">
      <c r="B1624" s="16" t="s">
        <v>129</v>
      </c>
      <c r="C1624" s="17">
        <v>38089</v>
      </c>
      <c r="D1624" s="18" t="s">
        <v>125</v>
      </c>
      <c r="E1624" s="19">
        <v>35</v>
      </c>
      <c r="F1624" s="20">
        <v>106.704835293299</v>
      </c>
      <c r="G1624" s="18" t="s">
        <v>122</v>
      </c>
    </row>
    <row r="1625" spans="2:7" x14ac:dyDescent="0.25">
      <c r="B1625" s="16" t="s">
        <v>126</v>
      </c>
      <c r="C1625" s="17">
        <v>38276</v>
      </c>
      <c r="D1625" s="18" t="s">
        <v>125</v>
      </c>
      <c r="E1625" s="19">
        <v>61</v>
      </c>
      <c r="F1625" s="20">
        <v>185.38182854142599</v>
      </c>
      <c r="G1625" s="18" t="s">
        <v>119</v>
      </c>
    </row>
    <row r="1626" spans="2:7" x14ac:dyDescent="0.25">
      <c r="B1626" s="16" t="s">
        <v>123</v>
      </c>
      <c r="C1626" s="17">
        <v>38254</v>
      </c>
      <c r="D1626" s="18" t="s">
        <v>125</v>
      </c>
      <c r="E1626" s="19">
        <v>94</v>
      </c>
      <c r="F1626" s="20">
        <v>283.987112843305</v>
      </c>
      <c r="G1626" s="18" t="s">
        <v>116</v>
      </c>
    </row>
    <row r="1627" spans="2:7" x14ac:dyDescent="0.25">
      <c r="B1627" s="16" t="s">
        <v>129</v>
      </c>
      <c r="C1627" s="17">
        <v>38353</v>
      </c>
      <c r="D1627" s="18" t="s">
        <v>125</v>
      </c>
      <c r="E1627" s="19">
        <v>30</v>
      </c>
      <c r="F1627" s="20">
        <v>92.417025758970496</v>
      </c>
      <c r="G1627" s="18" t="s">
        <v>127</v>
      </c>
    </row>
    <row r="1628" spans="2:7" x14ac:dyDescent="0.25">
      <c r="B1628" s="16" t="s">
        <v>129</v>
      </c>
      <c r="C1628" s="17">
        <v>38914</v>
      </c>
      <c r="D1628" s="18" t="s">
        <v>125</v>
      </c>
      <c r="E1628" s="19">
        <v>-1</v>
      </c>
      <c r="F1628" s="20">
        <v>-1.63706742327885</v>
      </c>
      <c r="G1628" s="18" t="s">
        <v>127</v>
      </c>
    </row>
    <row r="1629" spans="2:7" x14ac:dyDescent="0.25">
      <c r="B1629" s="16" t="s">
        <v>114</v>
      </c>
      <c r="C1629" s="17">
        <v>38353</v>
      </c>
      <c r="D1629" s="18" t="s">
        <v>121</v>
      </c>
      <c r="E1629" s="19">
        <v>5</v>
      </c>
      <c r="F1629" s="20">
        <v>16.928081416571299</v>
      </c>
      <c r="G1629" s="18" t="s">
        <v>119</v>
      </c>
    </row>
    <row r="1630" spans="2:7" x14ac:dyDescent="0.25">
      <c r="B1630" s="16" t="s">
        <v>114</v>
      </c>
      <c r="C1630" s="17">
        <v>38419</v>
      </c>
      <c r="D1630" s="18" t="s">
        <v>118</v>
      </c>
      <c r="E1630" s="19">
        <v>42</v>
      </c>
      <c r="F1630" s="20">
        <v>127.316519961441</v>
      </c>
      <c r="G1630" s="18" t="s">
        <v>127</v>
      </c>
    </row>
    <row r="1631" spans="2:7" x14ac:dyDescent="0.25">
      <c r="B1631" s="16" t="s">
        <v>123</v>
      </c>
      <c r="C1631" s="17">
        <v>38474</v>
      </c>
      <c r="D1631" s="18" t="s">
        <v>125</v>
      </c>
      <c r="E1631" s="19">
        <v>14</v>
      </c>
      <c r="F1631" s="20">
        <v>44.540640710887899</v>
      </c>
      <c r="G1631" s="18" t="s">
        <v>119</v>
      </c>
    </row>
    <row r="1632" spans="2:7" x14ac:dyDescent="0.25">
      <c r="B1632" s="16" t="s">
        <v>126</v>
      </c>
      <c r="C1632" s="17">
        <v>38573</v>
      </c>
      <c r="D1632" s="18" t="s">
        <v>125</v>
      </c>
      <c r="E1632" s="19">
        <v>-4</v>
      </c>
      <c r="F1632" s="20">
        <v>-10.005990967007801</v>
      </c>
      <c r="G1632" s="18" t="s">
        <v>116</v>
      </c>
    </row>
    <row r="1633" spans="2:7" x14ac:dyDescent="0.25">
      <c r="B1633" s="16" t="s">
        <v>131</v>
      </c>
      <c r="C1633" s="17">
        <v>38738</v>
      </c>
      <c r="D1633" s="18" t="s">
        <v>118</v>
      </c>
      <c r="E1633" s="19">
        <v>27</v>
      </c>
      <c r="F1633" s="20">
        <v>82.256344701253894</v>
      </c>
      <c r="G1633" s="18" t="s">
        <v>116</v>
      </c>
    </row>
    <row r="1634" spans="2:7" x14ac:dyDescent="0.25">
      <c r="B1634" s="16" t="s">
        <v>131</v>
      </c>
      <c r="C1634" s="17">
        <v>38111</v>
      </c>
      <c r="D1634" s="18" t="s">
        <v>128</v>
      </c>
      <c r="E1634" s="19">
        <v>5</v>
      </c>
      <c r="F1634" s="20">
        <v>17.110958200572</v>
      </c>
      <c r="G1634" s="18" t="s">
        <v>127</v>
      </c>
    </row>
    <row r="1635" spans="2:7" x14ac:dyDescent="0.25">
      <c r="B1635" s="16" t="s">
        <v>120</v>
      </c>
      <c r="C1635" s="17">
        <v>38430</v>
      </c>
      <c r="D1635" s="18" t="s">
        <v>128</v>
      </c>
      <c r="E1635" s="19">
        <v>57</v>
      </c>
      <c r="F1635" s="20">
        <v>173.29644937565899</v>
      </c>
      <c r="G1635" s="18" t="s">
        <v>116</v>
      </c>
    </row>
    <row r="1636" spans="2:7" x14ac:dyDescent="0.25">
      <c r="B1636" s="16" t="s">
        <v>117</v>
      </c>
      <c r="C1636" s="17">
        <v>38265</v>
      </c>
      <c r="D1636" s="18" t="s">
        <v>115</v>
      </c>
      <c r="E1636" s="19">
        <v>78</v>
      </c>
      <c r="F1636" s="20">
        <v>235.611026616961</v>
      </c>
      <c r="G1636" s="18" t="s">
        <v>122</v>
      </c>
    </row>
    <row r="1637" spans="2:7" x14ac:dyDescent="0.25">
      <c r="B1637" s="16" t="s">
        <v>131</v>
      </c>
      <c r="C1637" s="17">
        <v>38969</v>
      </c>
      <c r="D1637" s="18" t="s">
        <v>128</v>
      </c>
      <c r="E1637" s="19">
        <v>11</v>
      </c>
      <c r="F1637" s="20">
        <v>35.303927193880902</v>
      </c>
      <c r="G1637" s="18" t="s">
        <v>119</v>
      </c>
    </row>
    <row r="1638" spans="2:7" x14ac:dyDescent="0.25">
      <c r="B1638" s="16" t="s">
        <v>126</v>
      </c>
      <c r="C1638" s="17">
        <v>38265</v>
      </c>
      <c r="D1638" s="18" t="s">
        <v>115</v>
      </c>
      <c r="E1638" s="19">
        <v>55</v>
      </c>
      <c r="F1638" s="20">
        <v>166.93361989664899</v>
      </c>
      <c r="G1638" s="18" t="s">
        <v>116</v>
      </c>
    </row>
    <row r="1639" spans="2:7" x14ac:dyDescent="0.25">
      <c r="B1639" s="16" t="s">
        <v>120</v>
      </c>
      <c r="C1639" s="17">
        <v>38265</v>
      </c>
      <c r="D1639" s="18" t="s">
        <v>128</v>
      </c>
      <c r="E1639" s="19">
        <v>15</v>
      </c>
      <c r="F1639" s="20">
        <v>46.988168377437901</v>
      </c>
      <c r="G1639" s="18" t="s">
        <v>127</v>
      </c>
    </row>
    <row r="1640" spans="2:7" x14ac:dyDescent="0.25">
      <c r="B1640" s="16" t="s">
        <v>126</v>
      </c>
      <c r="C1640" s="17">
        <v>38023</v>
      </c>
      <c r="D1640" s="18" t="s">
        <v>125</v>
      </c>
      <c r="E1640" s="19">
        <v>53</v>
      </c>
      <c r="F1640" s="20">
        <v>161.39224032948599</v>
      </c>
      <c r="G1640" s="18" t="s">
        <v>119</v>
      </c>
    </row>
    <row r="1641" spans="2:7" x14ac:dyDescent="0.25">
      <c r="B1641" s="16" t="s">
        <v>123</v>
      </c>
      <c r="C1641" s="17">
        <v>38584</v>
      </c>
      <c r="D1641" s="18" t="s">
        <v>115</v>
      </c>
      <c r="E1641" s="19">
        <v>70</v>
      </c>
      <c r="F1641" s="20">
        <v>212.01090684722899</v>
      </c>
      <c r="G1641" s="18" t="s">
        <v>119</v>
      </c>
    </row>
    <row r="1642" spans="2:7" x14ac:dyDescent="0.25">
      <c r="B1642" s="16" t="s">
        <v>131</v>
      </c>
      <c r="C1642" s="17">
        <v>38947</v>
      </c>
      <c r="D1642" s="18" t="s">
        <v>118</v>
      </c>
      <c r="E1642" s="19">
        <v>56</v>
      </c>
      <c r="F1642" s="20">
        <v>170.03159669706099</v>
      </c>
      <c r="G1642" s="18" t="s">
        <v>127</v>
      </c>
    </row>
    <row r="1643" spans="2:7" x14ac:dyDescent="0.25">
      <c r="B1643" s="16" t="s">
        <v>123</v>
      </c>
      <c r="C1643" s="17">
        <v>38859</v>
      </c>
      <c r="D1643" s="18" t="s">
        <v>125</v>
      </c>
      <c r="E1643" s="19">
        <v>91</v>
      </c>
      <c r="F1643" s="20">
        <v>275.47209572370002</v>
      </c>
      <c r="G1643" s="18" t="s">
        <v>127</v>
      </c>
    </row>
    <row r="1644" spans="2:7" x14ac:dyDescent="0.25">
      <c r="B1644" s="16" t="s">
        <v>130</v>
      </c>
      <c r="C1644" s="17">
        <v>38342</v>
      </c>
      <c r="D1644" s="18" t="s">
        <v>121</v>
      </c>
      <c r="E1644" s="19">
        <v>55</v>
      </c>
      <c r="F1644" s="20">
        <v>167.80569976811501</v>
      </c>
      <c r="G1644" s="18" t="s">
        <v>119</v>
      </c>
    </row>
    <row r="1645" spans="2:7" x14ac:dyDescent="0.25">
      <c r="B1645" s="16" t="s">
        <v>126</v>
      </c>
      <c r="C1645" s="17">
        <v>38650</v>
      </c>
      <c r="D1645" s="18" t="s">
        <v>128</v>
      </c>
      <c r="E1645" s="19">
        <v>1</v>
      </c>
      <c r="F1645" s="20">
        <v>4.7067653474104096</v>
      </c>
      <c r="G1645" s="18" t="s">
        <v>116</v>
      </c>
    </row>
    <row r="1646" spans="2:7" x14ac:dyDescent="0.25">
      <c r="B1646" s="16" t="s">
        <v>126</v>
      </c>
      <c r="C1646" s="17">
        <v>38386</v>
      </c>
      <c r="D1646" s="18" t="s">
        <v>125</v>
      </c>
      <c r="E1646" s="19">
        <v>23</v>
      </c>
      <c r="F1646" s="20">
        <v>70.736237537390394</v>
      </c>
      <c r="G1646" s="18" t="s">
        <v>122</v>
      </c>
    </row>
    <row r="1647" spans="2:7" x14ac:dyDescent="0.25">
      <c r="B1647" s="16" t="s">
        <v>117</v>
      </c>
      <c r="C1647" s="17">
        <v>38705</v>
      </c>
      <c r="D1647" s="18" t="s">
        <v>115</v>
      </c>
      <c r="E1647" s="19">
        <v>0</v>
      </c>
      <c r="F1647" s="20">
        <v>2.2998593901546101</v>
      </c>
      <c r="G1647" s="18" t="s">
        <v>127</v>
      </c>
    </row>
    <row r="1648" spans="2:7" x14ac:dyDescent="0.25">
      <c r="B1648" s="16" t="s">
        <v>126</v>
      </c>
      <c r="C1648" s="17">
        <v>38342</v>
      </c>
      <c r="D1648" s="18" t="s">
        <v>128</v>
      </c>
      <c r="E1648" s="19">
        <v>86</v>
      </c>
      <c r="F1648" s="20">
        <v>259.96491478210498</v>
      </c>
      <c r="G1648" s="18" t="s">
        <v>122</v>
      </c>
    </row>
    <row r="1649" spans="2:7" x14ac:dyDescent="0.25">
      <c r="B1649" s="16" t="s">
        <v>124</v>
      </c>
      <c r="C1649" s="17">
        <v>38078</v>
      </c>
      <c r="D1649" s="18" t="s">
        <v>125</v>
      </c>
      <c r="E1649" s="19">
        <v>13</v>
      </c>
      <c r="F1649" s="20">
        <v>40.9900456841292</v>
      </c>
      <c r="G1649" s="18" t="s">
        <v>119</v>
      </c>
    </row>
    <row r="1650" spans="2:7" x14ac:dyDescent="0.25">
      <c r="B1650" s="16" t="s">
        <v>120</v>
      </c>
      <c r="C1650" s="17">
        <v>38826</v>
      </c>
      <c r="D1650" s="18" t="s">
        <v>128</v>
      </c>
      <c r="E1650" s="19">
        <v>54</v>
      </c>
      <c r="F1650" s="20">
        <v>163.68855299520601</v>
      </c>
      <c r="G1650" s="18" t="s">
        <v>122</v>
      </c>
    </row>
    <row r="1651" spans="2:7" x14ac:dyDescent="0.25">
      <c r="B1651" s="16" t="s">
        <v>124</v>
      </c>
      <c r="C1651" s="17">
        <v>38056</v>
      </c>
      <c r="D1651" s="18" t="s">
        <v>128</v>
      </c>
      <c r="E1651" s="19">
        <v>82</v>
      </c>
      <c r="F1651" s="20">
        <v>247.65702123487799</v>
      </c>
      <c r="G1651" s="18" t="s">
        <v>127</v>
      </c>
    </row>
    <row r="1652" spans="2:7" x14ac:dyDescent="0.25">
      <c r="B1652" s="16" t="s">
        <v>129</v>
      </c>
      <c r="C1652" s="17">
        <v>38397</v>
      </c>
      <c r="D1652" s="18" t="s">
        <v>118</v>
      </c>
      <c r="E1652" s="19">
        <v>27</v>
      </c>
      <c r="F1652" s="20">
        <v>82.646392449751005</v>
      </c>
      <c r="G1652" s="18" t="s">
        <v>119</v>
      </c>
    </row>
    <row r="1653" spans="2:7" x14ac:dyDescent="0.25">
      <c r="B1653" s="16" t="s">
        <v>123</v>
      </c>
      <c r="C1653" s="17">
        <v>39002</v>
      </c>
      <c r="D1653" s="18" t="s">
        <v>121</v>
      </c>
      <c r="E1653" s="19">
        <v>84</v>
      </c>
      <c r="F1653" s="20">
        <v>254.58342526964299</v>
      </c>
      <c r="G1653" s="18" t="s">
        <v>122</v>
      </c>
    </row>
    <row r="1654" spans="2:7" x14ac:dyDescent="0.25">
      <c r="B1654" s="16" t="s">
        <v>120</v>
      </c>
      <c r="C1654" s="17">
        <v>38111</v>
      </c>
      <c r="D1654" s="18" t="s">
        <v>125</v>
      </c>
      <c r="E1654" s="19">
        <v>56</v>
      </c>
      <c r="F1654" s="20">
        <v>170.24926391624399</v>
      </c>
      <c r="G1654" s="18" t="s">
        <v>127</v>
      </c>
    </row>
    <row r="1655" spans="2:7" x14ac:dyDescent="0.25">
      <c r="B1655" s="16" t="s">
        <v>114</v>
      </c>
      <c r="C1655" s="17">
        <v>38045</v>
      </c>
      <c r="D1655" s="18" t="s">
        <v>121</v>
      </c>
      <c r="E1655" s="19">
        <v>92</v>
      </c>
      <c r="F1655" s="20">
        <v>277.26934431778199</v>
      </c>
      <c r="G1655" s="18" t="s">
        <v>116</v>
      </c>
    </row>
    <row r="1656" spans="2:7" x14ac:dyDescent="0.25">
      <c r="B1656" s="16" t="s">
        <v>114</v>
      </c>
      <c r="C1656" s="17">
        <v>38001</v>
      </c>
      <c r="D1656" s="18" t="s">
        <v>115</v>
      </c>
      <c r="E1656" s="19">
        <v>25</v>
      </c>
      <c r="F1656" s="20">
        <v>77.553918573002605</v>
      </c>
      <c r="G1656" s="18" t="s">
        <v>122</v>
      </c>
    </row>
    <row r="1657" spans="2:7" x14ac:dyDescent="0.25">
      <c r="B1657" s="16" t="s">
        <v>114</v>
      </c>
      <c r="C1657" s="17">
        <v>38353</v>
      </c>
      <c r="D1657" s="18" t="s">
        <v>125</v>
      </c>
      <c r="E1657" s="19">
        <v>67</v>
      </c>
      <c r="F1657" s="20">
        <v>203.00445702040199</v>
      </c>
      <c r="G1657" s="18" t="s">
        <v>127</v>
      </c>
    </row>
    <row r="1658" spans="2:7" x14ac:dyDescent="0.25">
      <c r="B1658" s="16" t="s">
        <v>131</v>
      </c>
      <c r="C1658" s="17">
        <v>38089</v>
      </c>
      <c r="D1658" s="18" t="s">
        <v>121</v>
      </c>
      <c r="E1658" s="19">
        <v>75</v>
      </c>
      <c r="F1658" s="20">
        <v>226.86441343954999</v>
      </c>
      <c r="G1658" s="18" t="s">
        <v>122</v>
      </c>
    </row>
    <row r="1659" spans="2:7" x14ac:dyDescent="0.25">
      <c r="B1659" s="16" t="s">
        <v>129</v>
      </c>
      <c r="C1659" s="17">
        <v>38617</v>
      </c>
      <c r="D1659" s="18" t="s">
        <v>125</v>
      </c>
      <c r="E1659" s="19">
        <v>14</v>
      </c>
      <c r="F1659" s="20">
        <v>44.140520464612301</v>
      </c>
      <c r="G1659" s="18" t="s">
        <v>119</v>
      </c>
    </row>
    <row r="1660" spans="2:7" x14ac:dyDescent="0.25">
      <c r="B1660" s="16" t="s">
        <v>126</v>
      </c>
      <c r="C1660" s="17">
        <v>38705</v>
      </c>
      <c r="D1660" s="18" t="s">
        <v>115</v>
      </c>
      <c r="E1660" s="19">
        <v>48</v>
      </c>
      <c r="F1660" s="20">
        <v>145.81129384316199</v>
      </c>
      <c r="G1660" s="18" t="s">
        <v>122</v>
      </c>
    </row>
    <row r="1661" spans="2:7" x14ac:dyDescent="0.25">
      <c r="B1661" s="16" t="s">
        <v>124</v>
      </c>
      <c r="C1661" s="17">
        <v>38122</v>
      </c>
      <c r="D1661" s="18" t="s">
        <v>118</v>
      </c>
      <c r="E1661" s="19">
        <v>73</v>
      </c>
      <c r="F1661" s="20">
        <v>221.16800423559701</v>
      </c>
      <c r="G1661" s="18" t="s">
        <v>122</v>
      </c>
    </row>
    <row r="1662" spans="2:7" x14ac:dyDescent="0.25">
      <c r="B1662" s="16" t="s">
        <v>117</v>
      </c>
      <c r="C1662" s="17">
        <v>38507</v>
      </c>
      <c r="D1662" s="18" t="s">
        <v>118</v>
      </c>
      <c r="E1662" s="19">
        <v>28</v>
      </c>
      <c r="F1662" s="20">
        <v>85.646088345809403</v>
      </c>
      <c r="G1662" s="18" t="s">
        <v>127</v>
      </c>
    </row>
    <row r="1663" spans="2:7" x14ac:dyDescent="0.25">
      <c r="B1663" s="16" t="s">
        <v>120</v>
      </c>
      <c r="C1663" s="17">
        <v>38683</v>
      </c>
      <c r="D1663" s="18" t="s">
        <v>125</v>
      </c>
      <c r="E1663" s="19">
        <v>12</v>
      </c>
      <c r="F1663" s="20">
        <v>38.543998121108501</v>
      </c>
      <c r="G1663" s="18" t="s">
        <v>122</v>
      </c>
    </row>
    <row r="1664" spans="2:7" x14ac:dyDescent="0.25">
      <c r="B1664" s="16" t="s">
        <v>131</v>
      </c>
      <c r="C1664" s="17">
        <v>38474</v>
      </c>
      <c r="D1664" s="18" t="s">
        <v>115</v>
      </c>
      <c r="E1664" s="19">
        <v>50</v>
      </c>
      <c r="F1664" s="20">
        <v>152.113405255554</v>
      </c>
      <c r="G1664" s="18" t="s">
        <v>116</v>
      </c>
    </row>
    <row r="1665" spans="2:7" x14ac:dyDescent="0.25">
      <c r="B1665" s="16" t="s">
        <v>126</v>
      </c>
      <c r="C1665" s="17">
        <v>38991</v>
      </c>
      <c r="D1665" s="18" t="s">
        <v>118</v>
      </c>
      <c r="E1665" s="19">
        <v>-5</v>
      </c>
      <c r="F1665" s="20">
        <v>-12.6409880219569</v>
      </c>
      <c r="G1665" s="18" t="s">
        <v>119</v>
      </c>
    </row>
    <row r="1666" spans="2:7" x14ac:dyDescent="0.25">
      <c r="B1666" s="16" t="s">
        <v>117</v>
      </c>
      <c r="C1666" s="17">
        <v>38375</v>
      </c>
      <c r="D1666" s="18" t="s">
        <v>115</v>
      </c>
      <c r="E1666" s="19">
        <v>6</v>
      </c>
      <c r="F1666" s="20">
        <v>19.476233913607601</v>
      </c>
      <c r="G1666" s="18" t="s">
        <v>127</v>
      </c>
    </row>
    <row r="1667" spans="2:7" x14ac:dyDescent="0.25">
      <c r="B1667" s="16" t="s">
        <v>117</v>
      </c>
      <c r="C1667" s="17">
        <v>38408</v>
      </c>
      <c r="D1667" s="18" t="s">
        <v>118</v>
      </c>
      <c r="E1667" s="19">
        <v>63</v>
      </c>
      <c r="F1667" s="20">
        <v>190.56862486239601</v>
      </c>
      <c r="G1667" s="18" t="s">
        <v>127</v>
      </c>
    </row>
    <row r="1668" spans="2:7" x14ac:dyDescent="0.25">
      <c r="B1668" s="16" t="s">
        <v>129</v>
      </c>
      <c r="C1668" s="17">
        <v>38881</v>
      </c>
      <c r="D1668" s="18" t="s">
        <v>118</v>
      </c>
      <c r="E1668" s="19">
        <v>33</v>
      </c>
      <c r="F1668" s="20">
        <v>100.753244275315</v>
      </c>
      <c r="G1668" s="18" t="s">
        <v>119</v>
      </c>
    </row>
    <row r="1669" spans="2:7" x14ac:dyDescent="0.25">
      <c r="B1669" s="16" t="s">
        <v>131</v>
      </c>
      <c r="C1669" s="17">
        <v>38254</v>
      </c>
      <c r="D1669" s="18" t="s">
        <v>125</v>
      </c>
      <c r="E1669" s="19">
        <v>61</v>
      </c>
      <c r="F1669" s="20">
        <v>185.16541785071999</v>
      </c>
      <c r="G1669" s="18" t="s">
        <v>116</v>
      </c>
    </row>
    <row r="1670" spans="2:7" x14ac:dyDescent="0.25">
      <c r="B1670" s="16" t="s">
        <v>124</v>
      </c>
      <c r="C1670" s="17">
        <v>38331</v>
      </c>
      <c r="D1670" s="18" t="s">
        <v>118</v>
      </c>
      <c r="E1670" s="19">
        <v>16</v>
      </c>
      <c r="F1670" s="20">
        <v>50.7090764838849</v>
      </c>
      <c r="G1670" s="18" t="s">
        <v>127</v>
      </c>
    </row>
    <row r="1671" spans="2:7" x14ac:dyDescent="0.25">
      <c r="B1671" s="16" t="s">
        <v>130</v>
      </c>
      <c r="C1671" s="17">
        <v>38870</v>
      </c>
      <c r="D1671" s="18" t="s">
        <v>125</v>
      </c>
      <c r="E1671" s="19">
        <v>15</v>
      </c>
      <c r="F1671" s="20">
        <v>47.142751278135897</v>
      </c>
      <c r="G1671" s="18" t="s">
        <v>119</v>
      </c>
    </row>
    <row r="1672" spans="2:7" x14ac:dyDescent="0.25">
      <c r="B1672" s="16" t="s">
        <v>124</v>
      </c>
      <c r="C1672" s="17">
        <v>38925</v>
      </c>
      <c r="D1672" s="18" t="s">
        <v>125</v>
      </c>
      <c r="E1672" s="19">
        <v>-1</v>
      </c>
      <c r="F1672" s="20">
        <v>-0.59949529532525503</v>
      </c>
      <c r="G1672" s="18" t="s">
        <v>116</v>
      </c>
    </row>
    <row r="1673" spans="2:7" x14ac:dyDescent="0.25">
      <c r="B1673" s="16" t="s">
        <v>117</v>
      </c>
      <c r="C1673" s="17">
        <v>38507</v>
      </c>
      <c r="D1673" s="18" t="s">
        <v>115</v>
      </c>
      <c r="E1673" s="19">
        <v>28</v>
      </c>
      <c r="F1673" s="20">
        <v>85.359164284772802</v>
      </c>
      <c r="G1673" s="18" t="s">
        <v>122</v>
      </c>
    </row>
    <row r="1674" spans="2:7" x14ac:dyDescent="0.25">
      <c r="B1674" s="16" t="s">
        <v>130</v>
      </c>
      <c r="C1674" s="17">
        <v>38991</v>
      </c>
      <c r="D1674" s="18" t="s">
        <v>118</v>
      </c>
      <c r="E1674" s="19">
        <v>74</v>
      </c>
      <c r="F1674" s="20">
        <v>223.535894486746</v>
      </c>
      <c r="G1674" s="18" t="s">
        <v>127</v>
      </c>
    </row>
    <row r="1675" spans="2:7" x14ac:dyDescent="0.25">
      <c r="B1675" s="16" t="s">
        <v>129</v>
      </c>
      <c r="C1675" s="17">
        <v>38089</v>
      </c>
      <c r="D1675" s="18" t="s">
        <v>115</v>
      </c>
      <c r="E1675" s="19">
        <v>60</v>
      </c>
      <c r="F1675" s="20">
        <v>182.529572838988</v>
      </c>
      <c r="G1675" s="18" t="s">
        <v>127</v>
      </c>
    </row>
    <row r="1676" spans="2:7" x14ac:dyDescent="0.25">
      <c r="B1676" s="16" t="s">
        <v>126</v>
      </c>
      <c r="C1676" s="17">
        <v>38474</v>
      </c>
      <c r="D1676" s="18" t="s">
        <v>128</v>
      </c>
      <c r="E1676" s="19">
        <v>26</v>
      </c>
      <c r="F1676" s="20">
        <v>79.644787892751594</v>
      </c>
      <c r="G1676" s="18" t="s">
        <v>119</v>
      </c>
    </row>
    <row r="1677" spans="2:7" x14ac:dyDescent="0.25">
      <c r="B1677" s="16" t="s">
        <v>117</v>
      </c>
      <c r="C1677" s="17">
        <v>38045</v>
      </c>
      <c r="D1677" s="18" t="s">
        <v>118</v>
      </c>
      <c r="E1677" s="19">
        <v>41</v>
      </c>
      <c r="F1677" s="20">
        <v>124.805464135546</v>
      </c>
      <c r="G1677" s="18" t="s">
        <v>127</v>
      </c>
    </row>
    <row r="1678" spans="2:7" x14ac:dyDescent="0.25">
      <c r="B1678" s="16" t="s">
        <v>120</v>
      </c>
      <c r="C1678" s="17">
        <v>38122</v>
      </c>
      <c r="D1678" s="18" t="s">
        <v>115</v>
      </c>
      <c r="E1678" s="19">
        <v>-1</v>
      </c>
      <c r="F1678" s="20">
        <v>-0.72875697552539809</v>
      </c>
      <c r="G1678" s="18" t="s">
        <v>116</v>
      </c>
    </row>
    <row r="1679" spans="2:7" x14ac:dyDescent="0.25">
      <c r="B1679" s="16" t="s">
        <v>120</v>
      </c>
      <c r="C1679" s="17">
        <v>38903</v>
      </c>
      <c r="D1679" s="18" t="s">
        <v>115</v>
      </c>
      <c r="E1679" s="19">
        <v>89</v>
      </c>
      <c r="F1679" s="20">
        <v>268.71620455118602</v>
      </c>
      <c r="G1679" s="18" t="s">
        <v>127</v>
      </c>
    </row>
    <row r="1680" spans="2:7" x14ac:dyDescent="0.25">
      <c r="B1680" s="16" t="s">
        <v>117</v>
      </c>
      <c r="C1680" s="17">
        <v>38144</v>
      </c>
      <c r="D1680" s="18" t="s">
        <v>128</v>
      </c>
      <c r="E1680" s="19">
        <v>12</v>
      </c>
      <c r="F1680" s="20">
        <v>38.034373617715097</v>
      </c>
      <c r="G1680" s="18" t="s">
        <v>127</v>
      </c>
    </row>
    <row r="1681" spans="2:7" x14ac:dyDescent="0.25">
      <c r="B1681" s="16" t="s">
        <v>126</v>
      </c>
      <c r="C1681" s="17">
        <v>38276</v>
      </c>
      <c r="D1681" s="18" t="s">
        <v>125</v>
      </c>
      <c r="E1681" s="19">
        <v>21</v>
      </c>
      <c r="F1681" s="20">
        <v>65.911596413947095</v>
      </c>
      <c r="G1681" s="18" t="s">
        <v>116</v>
      </c>
    </row>
    <row r="1682" spans="2:7" x14ac:dyDescent="0.25">
      <c r="B1682" s="16" t="s">
        <v>130</v>
      </c>
      <c r="C1682" s="17">
        <v>38892</v>
      </c>
      <c r="D1682" s="18" t="s">
        <v>128</v>
      </c>
      <c r="E1682" s="19">
        <v>23</v>
      </c>
      <c r="F1682" s="20">
        <v>71.5181711468869</v>
      </c>
      <c r="G1682" s="18" t="s">
        <v>122</v>
      </c>
    </row>
    <row r="1683" spans="2:7" x14ac:dyDescent="0.25">
      <c r="B1683" s="16" t="s">
        <v>131</v>
      </c>
      <c r="C1683" s="17">
        <v>38441</v>
      </c>
      <c r="D1683" s="18" t="s">
        <v>118</v>
      </c>
      <c r="E1683" s="19">
        <v>-7</v>
      </c>
      <c r="F1683" s="20">
        <v>-18.640973323270998</v>
      </c>
      <c r="G1683" s="18" t="s">
        <v>116</v>
      </c>
    </row>
    <row r="1684" spans="2:7" x14ac:dyDescent="0.25">
      <c r="B1684" s="16" t="s">
        <v>114</v>
      </c>
      <c r="C1684" s="17">
        <v>38056</v>
      </c>
      <c r="D1684" s="18" t="s">
        <v>118</v>
      </c>
      <c r="E1684" s="19">
        <v>35</v>
      </c>
      <c r="F1684" s="20">
        <v>106.65095335657099</v>
      </c>
      <c r="G1684" s="18" t="s">
        <v>116</v>
      </c>
    </row>
    <row r="1685" spans="2:7" x14ac:dyDescent="0.25">
      <c r="B1685" s="16" t="s">
        <v>120</v>
      </c>
      <c r="C1685" s="17">
        <v>38243</v>
      </c>
      <c r="D1685" s="18" t="s">
        <v>128</v>
      </c>
      <c r="E1685" s="19">
        <v>94</v>
      </c>
      <c r="F1685" s="20">
        <v>283.79513827418401</v>
      </c>
      <c r="G1685" s="18" t="s">
        <v>119</v>
      </c>
    </row>
    <row r="1686" spans="2:7" x14ac:dyDescent="0.25">
      <c r="B1686" s="16" t="s">
        <v>120</v>
      </c>
      <c r="C1686" s="17">
        <v>38661</v>
      </c>
      <c r="D1686" s="18" t="s">
        <v>125</v>
      </c>
      <c r="E1686" s="19">
        <v>88</v>
      </c>
      <c r="F1686" s="20">
        <v>265.961512678075</v>
      </c>
      <c r="G1686" s="18" t="s">
        <v>116</v>
      </c>
    </row>
    <row r="1687" spans="2:7" x14ac:dyDescent="0.25">
      <c r="B1687" s="16" t="s">
        <v>120</v>
      </c>
      <c r="C1687" s="17">
        <v>38056</v>
      </c>
      <c r="D1687" s="18" t="s">
        <v>121</v>
      </c>
      <c r="E1687" s="19">
        <v>26</v>
      </c>
      <c r="F1687" s="20">
        <v>79.798393656893197</v>
      </c>
      <c r="G1687" s="18" t="s">
        <v>116</v>
      </c>
    </row>
    <row r="1688" spans="2:7" x14ac:dyDescent="0.25">
      <c r="B1688" s="16" t="s">
        <v>131</v>
      </c>
      <c r="C1688" s="17">
        <v>38177</v>
      </c>
      <c r="D1688" s="18" t="s">
        <v>118</v>
      </c>
      <c r="E1688" s="19">
        <v>83</v>
      </c>
      <c r="F1688" s="20">
        <v>250.986980820204</v>
      </c>
      <c r="G1688" s="18" t="s">
        <v>116</v>
      </c>
    </row>
    <row r="1689" spans="2:7" x14ac:dyDescent="0.25">
      <c r="B1689" s="16" t="s">
        <v>129</v>
      </c>
      <c r="C1689" s="17">
        <v>38870</v>
      </c>
      <c r="D1689" s="18" t="s">
        <v>128</v>
      </c>
      <c r="E1689" s="19">
        <v>11</v>
      </c>
      <c r="F1689" s="20">
        <v>34.677474217404601</v>
      </c>
      <c r="G1689" s="18" t="s">
        <v>122</v>
      </c>
    </row>
    <row r="1690" spans="2:7" x14ac:dyDescent="0.25">
      <c r="B1690" s="16" t="s">
        <v>124</v>
      </c>
      <c r="C1690" s="17">
        <v>38980</v>
      </c>
      <c r="D1690" s="18" t="s">
        <v>118</v>
      </c>
      <c r="E1690" s="19">
        <v>18</v>
      </c>
      <c r="F1690" s="20">
        <v>56.570167419014503</v>
      </c>
      <c r="G1690" s="18" t="s">
        <v>127</v>
      </c>
    </row>
    <row r="1691" spans="2:7" x14ac:dyDescent="0.25">
      <c r="B1691" s="16" t="s">
        <v>123</v>
      </c>
      <c r="C1691" s="17">
        <v>38430</v>
      </c>
      <c r="D1691" s="18" t="s">
        <v>125</v>
      </c>
      <c r="E1691" s="19">
        <v>90</v>
      </c>
      <c r="F1691" s="20">
        <v>272.35988641044901</v>
      </c>
      <c r="G1691" s="18" t="s">
        <v>127</v>
      </c>
    </row>
    <row r="1692" spans="2:7" x14ac:dyDescent="0.25">
      <c r="B1692" s="16" t="s">
        <v>124</v>
      </c>
      <c r="C1692" s="17">
        <v>38628</v>
      </c>
      <c r="D1692" s="18" t="s">
        <v>128</v>
      </c>
      <c r="E1692" s="19">
        <v>12</v>
      </c>
      <c r="F1692" s="20">
        <v>38.358567090515102</v>
      </c>
      <c r="G1692" s="18" t="s">
        <v>127</v>
      </c>
    </row>
    <row r="1693" spans="2:7" x14ac:dyDescent="0.25">
      <c r="B1693" s="16" t="s">
        <v>124</v>
      </c>
      <c r="C1693" s="17">
        <v>38012</v>
      </c>
      <c r="D1693" s="18" t="s">
        <v>115</v>
      </c>
      <c r="E1693" s="19">
        <v>39</v>
      </c>
      <c r="F1693" s="20">
        <v>118.63508946594899</v>
      </c>
      <c r="G1693" s="18" t="s">
        <v>119</v>
      </c>
    </row>
    <row r="1694" spans="2:7" x14ac:dyDescent="0.25">
      <c r="B1694" s="16" t="s">
        <v>124</v>
      </c>
      <c r="C1694" s="17">
        <v>38034</v>
      </c>
      <c r="D1694" s="18" t="s">
        <v>121</v>
      </c>
      <c r="E1694" s="19">
        <v>45</v>
      </c>
      <c r="F1694" s="20">
        <v>137.71025367694801</v>
      </c>
      <c r="G1694" s="18" t="s">
        <v>119</v>
      </c>
    </row>
    <row r="1695" spans="2:7" x14ac:dyDescent="0.25">
      <c r="B1695" s="16" t="s">
        <v>123</v>
      </c>
      <c r="C1695" s="17">
        <v>39057</v>
      </c>
      <c r="D1695" s="18" t="s">
        <v>118</v>
      </c>
      <c r="E1695" s="19">
        <v>74</v>
      </c>
      <c r="F1695" s="20">
        <v>223.24261767904099</v>
      </c>
      <c r="G1695" s="18" t="s">
        <v>127</v>
      </c>
    </row>
    <row r="1696" spans="2:7" x14ac:dyDescent="0.25">
      <c r="B1696" s="16" t="s">
        <v>123</v>
      </c>
      <c r="C1696" s="17">
        <v>38892</v>
      </c>
      <c r="D1696" s="18" t="s">
        <v>125</v>
      </c>
      <c r="E1696" s="19">
        <v>94</v>
      </c>
      <c r="F1696" s="20">
        <v>283.91906780587499</v>
      </c>
      <c r="G1696" s="18" t="s">
        <v>122</v>
      </c>
    </row>
    <row r="1697" spans="2:7" x14ac:dyDescent="0.25">
      <c r="B1697" s="16" t="s">
        <v>117</v>
      </c>
      <c r="C1697" s="17">
        <v>38144</v>
      </c>
      <c r="D1697" s="18" t="s">
        <v>115</v>
      </c>
      <c r="E1697" s="19">
        <v>48</v>
      </c>
      <c r="F1697" s="20">
        <v>145.479418373984</v>
      </c>
      <c r="G1697" s="18" t="s">
        <v>122</v>
      </c>
    </row>
    <row r="1698" spans="2:7" x14ac:dyDescent="0.25">
      <c r="B1698" s="16" t="s">
        <v>114</v>
      </c>
      <c r="C1698" s="17">
        <v>38276</v>
      </c>
      <c r="D1698" s="18" t="s">
        <v>128</v>
      </c>
      <c r="E1698" s="19">
        <v>-3</v>
      </c>
      <c r="F1698" s="20">
        <v>-7.0556984383693999</v>
      </c>
      <c r="G1698" s="18" t="s">
        <v>119</v>
      </c>
    </row>
    <row r="1699" spans="2:7" x14ac:dyDescent="0.25">
      <c r="B1699" s="16" t="s">
        <v>126</v>
      </c>
      <c r="C1699" s="17">
        <v>38496</v>
      </c>
      <c r="D1699" s="18" t="s">
        <v>121</v>
      </c>
      <c r="E1699" s="19">
        <v>92</v>
      </c>
      <c r="F1699" s="20">
        <v>278.515101265498</v>
      </c>
      <c r="G1699" s="18" t="s">
        <v>119</v>
      </c>
    </row>
    <row r="1700" spans="2:7" x14ac:dyDescent="0.25">
      <c r="B1700" s="16" t="s">
        <v>123</v>
      </c>
      <c r="C1700" s="17">
        <v>38419</v>
      </c>
      <c r="D1700" s="18" t="s">
        <v>128</v>
      </c>
      <c r="E1700" s="19">
        <v>17</v>
      </c>
      <c r="F1700" s="20">
        <v>53.278847558385998</v>
      </c>
      <c r="G1700" s="18" t="s">
        <v>127</v>
      </c>
    </row>
    <row r="1701" spans="2:7" x14ac:dyDescent="0.25">
      <c r="B1701" s="16" t="s">
        <v>117</v>
      </c>
      <c r="C1701" s="17">
        <v>38287</v>
      </c>
      <c r="D1701" s="18" t="s">
        <v>115</v>
      </c>
      <c r="E1701" s="19">
        <v>45</v>
      </c>
      <c r="F1701" s="20">
        <v>136.31233370896601</v>
      </c>
      <c r="G1701" s="18" t="s">
        <v>116</v>
      </c>
    </row>
    <row r="1702" spans="2:7" x14ac:dyDescent="0.25">
      <c r="B1702" s="16" t="s">
        <v>126</v>
      </c>
      <c r="C1702" s="17">
        <v>39002</v>
      </c>
      <c r="D1702" s="18" t="s">
        <v>121</v>
      </c>
      <c r="E1702" s="19">
        <v>62</v>
      </c>
      <c r="F1702" s="20">
        <v>187.97208926447601</v>
      </c>
      <c r="G1702" s="18" t="s">
        <v>116</v>
      </c>
    </row>
    <row r="1703" spans="2:7" x14ac:dyDescent="0.25">
      <c r="B1703" s="16" t="s">
        <v>123</v>
      </c>
      <c r="C1703" s="17">
        <v>38287</v>
      </c>
      <c r="D1703" s="18" t="s">
        <v>118</v>
      </c>
      <c r="E1703" s="19">
        <v>52</v>
      </c>
      <c r="F1703" s="20">
        <v>158.04604453328699</v>
      </c>
      <c r="G1703" s="18" t="s">
        <v>119</v>
      </c>
    </row>
    <row r="1704" spans="2:7" x14ac:dyDescent="0.25">
      <c r="B1704" s="16" t="s">
        <v>117</v>
      </c>
      <c r="C1704" s="17">
        <v>38133</v>
      </c>
      <c r="D1704" s="18" t="s">
        <v>121</v>
      </c>
      <c r="E1704" s="19">
        <v>73</v>
      </c>
      <c r="F1704" s="20">
        <v>221.23952830258401</v>
      </c>
      <c r="G1704" s="18" t="s">
        <v>116</v>
      </c>
    </row>
    <row r="1705" spans="2:7" x14ac:dyDescent="0.25">
      <c r="B1705" s="16" t="s">
        <v>131</v>
      </c>
      <c r="C1705" s="17">
        <v>38551</v>
      </c>
      <c r="D1705" s="18" t="s">
        <v>121</v>
      </c>
      <c r="E1705" s="19">
        <v>38</v>
      </c>
      <c r="F1705" s="20">
        <v>116.53981147745699</v>
      </c>
      <c r="G1705" s="18" t="s">
        <v>116</v>
      </c>
    </row>
    <row r="1706" spans="2:7" x14ac:dyDescent="0.25">
      <c r="B1706" s="16" t="s">
        <v>117</v>
      </c>
      <c r="C1706" s="17">
        <v>38705</v>
      </c>
      <c r="D1706" s="18" t="s">
        <v>125</v>
      </c>
      <c r="E1706" s="19">
        <v>0</v>
      </c>
      <c r="F1706" s="20">
        <v>1.7059716699737901</v>
      </c>
      <c r="G1706" s="18" t="s">
        <v>122</v>
      </c>
    </row>
    <row r="1707" spans="2:7" x14ac:dyDescent="0.25">
      <c r="B1707" s="16" t="s">
        <v>130</v>
      </c>
      <c r="C1707" s="17">
        <v>38276</v>
      </c>
      <c r="D1707" s="18" t="s">
        <v>125</v>
      </c>
      <c r="E1707" s="19">
        <v>70</v>
      </c>
      <c r="F1707" s="20">
        <v>211.809429250622</v>
      </c>
      <c r="G1707" s="18" t="s">
        <v>116</v>
      </c>
    </row>
    <row r="1708" spans="2:7" x14ac:dyDescent="0.25">
      <c r="B1708" s="16" t="s">
        <v>131</v>
      </c>
      <c r="C1708" s="17">
        <v>38485</v>
      </c>
      <c r="D1708" s="18" t="s">
        <v>118</v>
      </c>
      <c r="E1708" s="19">
        <v>-8</v>
      </c>
      <c r="F1708" s="20">
        <v>-22.164529814254301</v>
      </c>
      <c r="G1708" s="18" t="s">
        <v>119</v>
      </c>
    </row>
    <row r="1709" spans="2:7" x14ac:dyDescent="0.25">
      <c r="B1709" s="16" t="s">
        <v>131</v>
      </c>
      <c r="C1709" s="17">
        <v>38837</v>
      </c>
      <c r="D1709" s="18" t="s">
        <v>125</v>
      </c>
      <c r="E1709" s="19">
        <v>65</v>
      </c>
      <c r="F1709" s="20">
        <v>196.94966457435601</v>
      </c>
      <c r="G1709" s="18" t="s">
        <v>122</v>
      </c>
    </row>
    <row r="1710" spans="2:7" x14ac:dyDescent="0.25">
      <c r="B1710" s="16" t="s">
        <v>131</v>
      </c>
      <c r="C1710" s="17">
        <v>39046</v>
      </c>
      <c r="D1710" s="18" t="s">
        <v>115</v>
      </c>
      <c r="E1710" s="19">
        <v>-5</v>
      </c>
      <c r="F1710" s="20">
        <v>-12.235172213399</v>
      </c>
      <c r="G1710" s="18" t="s">
        <v>127</v>
      </c>
    </row>
    <row r="1711" spans="2:7" x14ac:dyDescent="0.25">
      <c r="B1711" s="16" t="s">
        <v>131</v>
      </c>
      <c r="C1711" s="17">
        <v>38562</v>
      </c>
      <c r="D1711" s="18" t="s">
        <v>118</v>
      </c>
      <c r="E1711" s="19">
        <v>34</v>
      </c>
      <c r="F1711" s="20">
        <v>104.46148815266901</v>
      </c>
      <c r="G1711" s="18" t="s">
        <v>127</v>
      </c>
    </row>
    <row r="1712" spans="2:7" x14ac:dyDescent="0.25">
      <c r="B1712" s="16" t="s">
        <v>124</v>
      </c>
      <c r="C1712" s="17">
        <v>38804</v>
      </c>
      <c r="D1712" s="18" t="s">
        <v>115</v>
      </c>
      <c r="E1712" s="19">
        <v>72</v>
      </c>
      <c r="F1712" s="20">
        <v>217.88587173222501</v>
      </c>
      <c r="G1712" s="18" t="s">
        <v>122</v>
      </c>
    </row>
    <row r="1713" spans="2:7" x14ac:dyDescent="0.25">
      <c r="B1713" s="16" t="s">
        <v>130</v>
      </c>
      <c r="C1713" s="17">
        <v>38386</v>
      </c>
      <c r="D1713" s="18" t="s">
        <v>125</v>
      </c>
      <c r="E1713" s="19">
        <v>-1</v>
      </c>
      <c r="F1713" s="20">
        <v>-0.65444775995364701</v>
      </c>
      <c r="G1713" s="18" t="s">
        <v>116</v>
      </c>
    </row>
    <row r="1714" spans="2:7" x14ac:dyDescent="0.25">
      <c r="B1714" s="16" t="s">
        <v>129</v>
      </c>
      <c r="C1714" s="17">
        <v>38694</v>
      </c>
      <c r="D1714" s="18" t="s">
        <v>115</v>
      </c>
      <c r="E1714" s="19">
        <v>40</v>
      </c>
      <c r="F1714" s="20">
        <v>122.142684762917</v>
      </c>
      <c r="G1714" s="18" t="s">
        <v>122</v>
      </c>
    </row>
    <row r="1715" spans="2:7" x14ac:dyDescent="0.25">
      <c r="B1715" s="16" t="s">
        <v>117</v>
      </c>
      <c r="C1715" s="17">
        <v>38969</v>
      </c>
      <c r="D1715" s="18" t="s">
        <v>128</v>
      </c>
      <c r="E1715" s="19">
        <v>65</v>
      </c>
      <c r="F1715" s="20">
        <v>196.70486780051701</v>
      </c>
      <c r="G1715" s="18" t="s">
        <v>127</v>
      </c>
    </row>
    <row r="1716" spans="2:7" x14ac:dyDescent="0.25">
      <c r="B1716" s="16" t="s">
        <v>131</v>
      </c>
      <c r="C1716" s="17">
        <v>38903</v>
      </c>
      <c r="D1716" s="18" t="s">
        <v>115</v>
      </c>
      <c r="E1716" s="19">
        <v>77</v>
      </c>
      <c r="F1716" s="20">
        <v>232.417405221303</v>
      </c>
      <c r="G1716" s="18" t="s">
        <v>119</v>
      </c>
    </row>
    <row r="1717" spans="2:7" x14ac:dyDescent="0.25">
      <c r="B1717" s="16" t="s">
        <v>130</v>
      </c>
      <c r="C1717" s="17">
        <v>38826</v>
      </c>
      <c r="D1717" s="18" t="s">
        <v>128</v>
      </c>
      <c r="E1717" s="19">
        <v>51</v>
      </c>
      <c r="F1717" s="20">
        <v>155.00139731564599</v>
      </c>
      <c r="G1717" s="18" t="s">
        <v>116</v>
      </c>
    </row>
    <row r="1718" spans="2:7" x14ac:dyDescent="0.25">
      <c r="B1718" s="16" t="s">
        <v>123</v>
      </c>
      <c r="C1718" s="17">
        <v>38452</v>
      </c>
      <c r="D1718" s="18" t="s">
        <v>118</v>
      </c>
      <c r="E1718" s="19">
        <v>-9</v>
      </c>
      <c r="F1718" s="20">
        <v>-25.1032755595384</v>
      </c>
      <c r="G1718" s="18" t="s">
        <v>127</v>
      </c>
    </row>
    <row r="1719" spans="2:7" x14ac:dyDescent="0.25">
      <c r="B1719" s="16" t="s">
        <v>130</v>
      </c>
      <c r="C1719" s="17">
        <v>38441</v>
      </c>
      <c r="D1719" s="18" t="s">
        <v>128</v>
      </c>
      <c r="E1719" s="19">
        <v>17</v>
      </c>
      <c r="F1719" s="20">
        <v>52.732870933394402</v>
      </c>
      <c r="G1719" s="18" t="s">
        <v>119</v>
      </c>
    </row>
    <row r="1720" spans="2:7" x14ac:dyDescent="0.25">
      <c r="B1720" s="16" t="s">
        <v>120</v>
      </c>
      <c r="C1720" s="17">
        <v>38452</v>
      </c>
      <c r="D1720" s="18" t="s">
        <v>125</v>
      </c>
      <c r="E1720" s="19">
        <v>11</v>
      </c>
      <c r="F1720" s="20">
        <v>34.806777506140598</v>
      </c>
      <c r="G1720" s="18" t="s">
        <v>119</v>
      </c>
    </row>
    <row r="1721" spans="2:7" x14ac:dyDescent="0.25">
      <c r="B1721" s="16" t="s">
        <v>129</v>
      </c>
      <c r="C1721" s="17">
        <v>38892</v>
      </c>
      <c r="D1721" s="18" t="s">
        <v>115</v>
      </c>
      <c r="E1721" s="19">
        <v>40</v>
      </c>
      <c r="F1721" s="20">
        <v>121.64869809891501</v>
      </c>
      <c r="G1721" s="18" t="s">
        <v>127</v>
      </c>
    </row>
    <row r="1722" spans="2:7" x14ac:dyDescent="0.25">
      <c r="B1722" s="16" t="s">
        <v>120</v>
      </c>
      <c r="C1722" s="17">
        <v>38584</v>
      </c>
      <c r="D1722" s="18" t="s">
        <v>118</v>
      </c>
      <c r="E1722" s="19">
        <v>67</v>
      </c>
      <c r="F1722" s="20">
        <v>202.72483169959699</v>
      </c>
      <c r="G1722" s="18" t="s">
        <v>122</v>
      </c>
    </row>
    <row r="1723" spans="2:7" x14ac:dyDescent="0.25">
      <c r="B1723" s="16" t="s">
        <v>131</v>
      </c>
      <c r="C1723" s="17">
        <v>38562</v>
      </c>
      <c r="D1723" s="18" t="s">
        <v>121</v>
      </c>
      <c r="E1723" s="19">
        <v>79</v>
      </c>
      <c r="F1723" s="20">
        <v>239.250667661488</v>
      </c>
      <c r="G1723" s="18" t="s">
        <v>116</v>
      </c>
    </row>
    <row r="1724" spans="2:7" x14ac:dyDescent="0.25">
      <c r="B1724" s="16" t="s">
        <v>123</v>
      </c>
      <c r="C1724" s="17">
        <v>38122</v>
      </c>
      <c r="D1724" s="18" t="s">
        <v>118</v>
      </c>
      <c r="E1724" s="19">
        <v>-7</v>
      </c>
      <c r="F1724" s="20">
        <v>-19.1598623762961</v>
      </c>
      <c r="G1724" s="18" t="s">
        <v>116</v>
      </c>
    </row>
    <row r="1725" spans="2:7" x14ac:dyDescent="0.25">
      <c r="B1725" s="16" t="s">
        <v>123</v>
      </c>
      <c r="C1725" s="17">
        <v>38496</v>
      </c>
      <c r="D1725" s="18" t="s">
        <v>128</v>
      </c>
      <c r="E1725" s="19">
        <v>72</v>
      </c>
      <c r="F1725" s="20">
        <v>218.05969697818901</v>
      </c>
      <c r="G1725" s="18" t="s">
        <v>127</v>
      </c>
    </row>
    <row r="1726" spans="2:7" x14ac:dyDescent="0.25">
      <c r="B1726" s="16" t="s">
        <v>124</v>
      </c>
      <c r="C1726" s="17">
        <v>38562</v>
      </c>
      <c r="D1726" s="18" t="s">
        <v>125</v>
      </c>
      <c r="E1726" s="19">
        <v>53</v>
      </c>
      <c r="F1726" s="20">
        <v>160.76900841046401</v>
      </c>
      <c r="G1726" s="18" t="s">
        <v>122</v>
      </c>
    </row>
    <row r="1727" spans="2:7" x14ac:dyDescent="0.25">
      <c r="B1727" s="16" t="s">
        <v>129</v>
      </c>
      <c r="C1727" s="17">
        <v>38903</v>
      </c>
      <c r="D1727" s="18" t="s">
        <v>125</v>
      </c>
      <c r="E1727" s="19">
        <v>35</v>
      </c>
      <c r="F1727" s="20">
        <v>107.409392758238</v>
      </c>
      <c r="G1727" s="18" t="s">
        <v>127</v>
      </c>
    </row>
    <row r="1728" spans="2:7" x14ac:dyDescent="0.25">
      <c r="B1728" s="16" t="s">
        <v>120</v>
      </c>
      <c r="C1728" s="17">
        <v>39024</v>
      </c>
      <c r="D1728" s="18" t="s">
        <v>115</v>
      </c>
      <c r="E1728" s="19">
        <v>39</v>
      </c>
      <c r="F1728" s="20">
        <v>118.67053890819101</v>
      </c>
      <c r="G1728" s="18" t="s">
        <v>119</v>
      </c>
    </row>
    <row r="1729" spans="2:7" x14ac:dyDescent="0.25">
      <c r="B1729" s="16" t="s">
        <v>124</v>
      </c>
      <c r="C1729" s="17">
        <v>38177</v>
      </c>
      <c r="D1729" s="18" t="s">
        <v>128</v>
      </c>
      <c r="E1729" s="19">
        <v>-7</v>
      </c>
      <c r="F1729" s="20">
        <v>-19.354078968263298</v>
      </c>
      <c r="G1729" s="18" t="s">
        <v>116</v>
      </c>
    </row>
    <row r="1730" spans="2:7" x14ac:dyDescent="0.25">
      <c r="B1730" s="16" t="s">
        <v>126</v>
      </c>
      <c r="C1730" s="17">
        <v>38155</v>
      </c>
      <c r="D1730" s="18" t="s">
        <v>125</v>
      </c>
      <c r="E1730" s="19">
        <v>68</v>
      </c>
      <c r="F1730" s="20">
        <v>206.344238431772</v>
      </c>
      <c r="G1730" s="18" t="s">
        <v>127</v>
      </c>
    </row>
    <row r="1731" spans="2:7" x14ac:dyDescent="0.25">
      <c r="B1731" s="16" t="s">
        <v>129</v>
      </c>
      <c r="C1731" s="17">
        <v>38287</v>
      </c>
      <c r="D1731" s="18" t="s">
        <v>125</v>
      </c>
      <c r="E1731" s="19">
        <v>86</v>
      </c>
      <c r="F1731" s="20">
        <v>260.29001268034398</v>
      </c>
      <c r="G1731" s="18" t="s">
        <v>119</v>
      </c>
    </row>
    <row r="1732" spans="2:7" x14ac:dyDescent="0.25">
      <c r="B1732" s="16" t="s">
        <v>114</v>
      </c>
      <c r="C1732" s="17">
        <v>38595</v>
      </c>
      <c r="D1732" s="18" t="s">
        <v>121</v>
      </c>
      <c r="E1732" s="19">
        <v>84</v>
      </c>
      <c r="F1732" s="20">
        <v>254.776310995297</v>
      </c>
      <c r="G1732" s="18" t="s">
        <v>127</v>
      </c>
    </row>
    <row r="1733" spans="2:7" x14ac:dyDescent="0.25">
      <c r="B1733" s="16" t="s">
        <v>126</v>
      </c>
      <c r="C1733" s="17">
        <v>39046</v>
      </c>
      <c r="D1733" s="18" t="s">
        <v>128</v>
      </c>
      <c r="E1733" s="19">
        <v>6</v>
      </c>
      <c r="F1733" s="20">
        <v>19.965040351983699</v>
      </c>
      <c r="G1733" s="18" t="s">
        <v>122</v>
      </c>
    </row>
    <row r="1734" spans="2:7" x14ac:dyDescent="0.25">
      <c r="B1734" s="16" t="s">
        <v>114</v>
      </c>
      <c r="C1734" s="17">
        <v>38727</v>
      </c>
      <c r="D1734" s="18" t="s">
        <v>121</v>
      </c>
      <c r="E1734" s="19">
        <v>-5</v>
      </c>
      <c r="F1734" s="20">
        <v>-12.7723941464441</v>
      </c>
      <c r="G1734" s="18" t="s">
        <v>116</v>
      </c>
    </row>
    <row r="1735" spans="2:7" x14ac:dyDescent="0.25">
      <c r="B1735" s="16" t="s">
        <v>126</v>
      </c>
      <c r="C1735" s="17">
        <v>38815</v>
      </c>
      <c r="D1735" s="18" t="s">
        <v>115</v>
      </c>
      <c r="E1735" s="19">
        <v>22</v>
      </c>
      <c r="F1735" s="20">
        <v>67.9367360584979</v>
      </c>
      <c r="G1735" s="18" t="s">
        <v>119</v>
      </c>
    </row>
    <row r="1736" spans="2:7" x14ac:dyDescent="0.25">
      <c r="B1736" s="16" t="s">
        <v>114</v>
      </c>
      <c r="C1736" s="17">
        <v>38694</v>
      </c>
      <c r="D1736" s="18" t="s">
        <v>125</v>
      </c>
      <c r="E1736" s="19">
        <v>29</v>
      </c>
      <c r="F1736" s="20">
        <v>89.114636106343596</v>
      </c>
      <c r="G1736" s="18" t="s">
        <v>127</v>
      </c>
    </row>
    <row r="1737" spans="2:7" x14ac:dyDescent="0.25">
      <c r="B1737" s="16" t="s">
        <v>131</v>
      </c>
      <c r="C1737" s="17">
        <v>38298</v>
      </c>
      <c r="D1737" s="18" t="s">
        <v>115</v>
      </c>
      <c r="E1737" s="19">
        <v>3</v>
      </c>
      <c r="F1737" s="20">
        <v>10.8898336685861</v>
      </c>
      <c r="G1737" s="18" t="s">
        <v>116</v>
      </c>
    </row>
    <row r="1738" spans="2:7" x14ac:dyDescent="0.25">
      <c r="B1738" s="16" t="s">
        <v>120</v>
      </c>
      <c r="C1738" s="17">
        <v>38804</v>
      </c>
      <c r="D1738" s="18" t="s">
        <v>125</v>
      </c>
      <c r="E1738" s="19">
        <v>88</v>
      </c>
      <c r="F1738" s="20">
        <v>265.52523967441101</v>
      </c>
      <c r="G1738" s="18" t="s">
        <v>127</v>
      </c>
    </row>
    <row r="1739" spans="2:7" x14ac:dyDescent="0.25">
      <c r="B1739" s="16" t="s">
        <v>129</v>
      </c>
      <c r="C1739" s="17">
        <v>38408</v>
      </c>
      <c r="D1739" s="18" t="s">
        <v>125</v>
      </c>
      <c r="E1739" s="19">
        <v>41</v>
      </c>
      <c r="F1739" s="20">
        <v>124.98924123949</v>
      </c>
      <c r="G1739" s="18" t="s">
        <v>119</v>
      </c>
    </row>
    <row r="1740" spans="2:7" x14ac:dyDescent="0.25">
      <c r="B1740" s="16" t="s">
        <v>130</v>
      </c>
      <c r="C1740" s="17">
        <v>38397</v>
      </c>
      <c r="D1740" s="18" t="s">
        <v>118</v>
      </c>
      <c r="E1740" s="19">
        <v>59</v>
      </c>
      <c r="F1740" s="20">
        <v>178.836280197696</v>
      </c>
      <c r="G1740" s="18" t="s">
        <v>127</v>
      </c>
    </row>
    <row r="1741" spans="2:7" x14ac:dyDescent="0.25">
      <c r="B1741" s="16" t="s">
        <v>130</v>
      </c>
      <c r="C1741" s="17">
        <v>38265</v>
      </c>
      <c r="D1741" s="18" t="s">
        <v>128</v>
      </c>
      <c r="E1741" s="19">
        <v>29</v>
      </c>
      <c r="F1741" s="20">
        <v>89.261658607480399</v>
      </c>
      <c r="G1741" s="18" t="s">
        <v>116</v>
      </c>
    </row>
    <row r="1742" spans="2:7" x14ac:dyDescent="0.25">
      <c r="B1742" s="16" t="s">
        <v>120</v>
      </c>
      <c r="C1742" s="17">
        <v>38034</v>
      </c>
      <c r="D1742" s="18" t="s">
        <v>128</v>
      </c>
      <c r="E1742" s="19">
        <v>43</v>
      </c>
      <c r="F1742" s="20">
        <v>130.29965520792399</v>
      </c>
      <c r="G1742" s="18" t="s">
        <v>122</v>
      </c>
    </row>
    <row r="1743" spans="2:7" x14ac:dyDescent="0.25">
      <c r="B1743" s="16" t="s">
        <v>131</v>
      </c>
      <c r="C1743" s="17">
        <v>38826</v>
      </c>
      <c r="D1743" s="18" t="s">
        <v>115</v>
      </c>
      <c r="E1743" s="19">
        <v>75</v>
      </c>
      <c r="F1743" s="20">
        <v>227.51732588951401</v>
      </c>
      <c r="G1743" s="18" t="s">
        <v>127</v>
      </c>
    </row>
    <row r="1744" spans="2:7" x14ac:dyDescent="0.25">
      <c r="B1744" s="16" t="s">
        <v>114</v>
      </c>
      <c r="C1744" s="17">
        <v>38221</v>
      </c>
      <c r="D1744" s="18" t="s">
        <v>128</v>
      </c>
      <c r="E1744" s="19">
        <v>40</v>
      </c>
      <c r="F1744" s="20">
        <v>121.70811716084999</v>
      </c>
      <c r="G1744" s="18" t="s">
        <v>127</v>
      </c>
    </row>
    <row r="1745" spans="2:7" x14ac:dyDescent="0.25">
      <c r="B1745" s="16" t="s">
        <v>131</v>
      </c>
      <c r="C1745" s="17">
        <v>38309</v>
      </c>
      <c r="D1745" s="18" t="s">
        <v>128</v>
      </c>
      <c r="E1745" s="19">
        <v>78</v>
      </c>
      <c r="F1745" s="20">
        <v>235.886562763272</v>
      </c>
      <c r="G1745" s="18" t="s">
        <v>116</v>
      </c>
    </row>
    <row r="1746" spans="2:7" x14ac:dyDescent="0.25">
      <c r="B1746" s="16" t="s">
        <v>123</v>
      </c>
      <c r="C1746" s="17">
        <v>38430</v>
      </c>
      <c r="D1746" s="18" t="s">
        <v>125</v>
      </c>
      <c r="E1746" s="19">
        <v>38</v>
      </c>
      <c r="F1746" s="20">
        <v>115.79763515244601</v>
      </c>
      <c r="G1746" s="18" t="s">
        <v>119</v>
      </c>
    </row>
    <row r="1747" spans="2:7" x14ac:dyDescent="0.25">
      <c r="B1747" s="16" t="s">
        <v>129</v>
      </c>
      <c r="C1747" s="17">
        <v>38507</v>
      </c>
      <c r="D1747" s="18" t="s">
        <v>128</v>
      </c>
      <c r="E1747" s="19">
        <v>-3</v>
      </c>
      <c r="F1747" s="20">
        <v>-6.3542907791354004</v>
      </c>
      <c r="G1747" s="18" t="s">
        <v>122</v>
      </c>
    </row>
    <row r="1748" spans="2:7" x14ac:dyDescent="0.25">
      <c r="B1748" s="16" t="s">
        <v>117</v>
      </c>
      <c r="C1748" s="17">
        <v>38100</v>
      </c>
      <c r="D1748" s="18" t="s">
        <v>118</v>
      </c>
      <c r="E1748" s="19">
        <v>34</v>
      </c>
      <c r="F1748" s="20">
        <v>103.897867241566</v>
      </c>
      <c r="G1748" s="18" t="s">
        <v>122</v>
      </c>
    </row>
    <row r="1749" spans="2:7" x14ac:dyDescent="0.25">
      <c r="B1749" s="16" t="s">
        <v>120</v>
      </c>
      <c r="C1749" s="17">
        <v>38111</v>
      </c>
      <c r="D1749" s="18" t="s">
        <v>125</v>
      </c>
      <c r="E1749" s="19">
        <v>85</v>
      </c>
      <c r="F1749" s="20">
        <v>256.44571117775502</v>
      </c>
      <c r="G1749" s="18" t="s">
        <v>127</v>
      </c>
    </row>
    <row r="1750" spans="2:7" x14ac:dyDescent="0.25">
      <c r="B1750" s="16" t="s">
        <v>126</v>
      </c>
      <c r="C1750" s="17">
        <v>38672</v>
      </c>
      <c r="D1750" s="18" t="s">
        <v>118</v>
      </c>
      <c r="E1750" s="19">
        <v>70</v>
      </c>
      <c r="F1750" s="20">
        <v>212.028974691218</v>
      </c>
      <c r="G1750" s="18" t="s">
        <v>122</v>
      </c>
    </row>
    <row r="1751" spans="2:7" x14ac:dyDescent="0.25">
      <c r="B1751" s="16" t="s">
        <v>129</v>
      </c>
      <c r="C1751" s="17">
        <v>39024</v>
      </c>
      <c r="D1751" s="18" t="s">
        <v>125</v>
      </c>
      <c r="E1751" s="19">
        <v>86</v>
      </c>
      <c r="F1751" s="20">
        <v>259.75727876328699</v>
      </c>
      <c r="G1751" s="18" t="s">
        <v>119</v>
      </c>
    </row>
    <row r="1752" spans="2:7" x14ac:dyDescent="0.25">
      <c r="B1752" s="16" t="s">
        <v>131</v>
      </c>
      <c r="C1752" s="17">
        <v>39068</v>
      </c>
      <c r="D1752" s="18" t="s">
        <v>118</v>
      </c>
      <c r="E1752" s="19">
        <v>47</v>
      </c>
      <c r="F1752" s="20">
        <v>142.931905814218</v>
      </c>
      <c r="G1752" s="18" t="s">
        <v>127</v>
      </c>
    </row>
    <row r="1753" spans="2:7" x14ac:dyDescent="0.25">
      <c r="B1753" s="16" t="s">
        <v>124</v>
      </c>
      <c r="C1753" s="17">
        <v>38881</v>
      </c>
      <c r="D1753" s="18" t="s">
        <v>121</v>
      </c>
      <c r="E1753" s="19">
        <v>20</v>
      </c>
      <c r="F1753" s="20">
        <v>62.6034037824639</v>
      </c>
      <c r="G1753" s="18" t="s">
        <v>116</v>
      </c>
    </row>
    <row r="1754" spans="2:7" x14ac:dyDescent="0.25">
      <c r="B1754" s="16" t="s">
        <v>130</v>
      </c>
      <c r="C1754" s="17">
        <v>38122</v>
      </c>
      <c r="D1754" s="18" t="s">
        <v>128</v>
      </c>
      <c r="E1754" s="19">
        <v>33</v>
      </c>
      <c r="F1754" s="20">
        <v>101.4190662644</v>
      </c>
      <c r="G1754" s="18" t="s">
        <v>122</v>
      </c>
    </row>
    <row r="1755" spans="2:7" x14ac:dyDescent="0.25">
      <c r="B1755" s="16" t="s">
        <v>126</v>
      </c>
      <c r="C1755" s="17">
        <v>38298</v>
      </c>
      <c r="D1755" s="18" t="s">
        <v>128</v>
      </c>
      <c r="E1755" s="19">
        <v>-10</v>
      </c>
      <c r="F1755" s="20">
        <v>-27.865488210965299</v>
      </c>
      <c r="G1755" s="18" t="s">
        <v>119</v>
      </c>
    </row>
    <row r="1756" spans="2:7" x14ac:dyDescent="0.25">
      <c r="B1756" s="16" t="s">
        <v>131</v>
      </c>
      <c r="C1756" s="17">
        <v>39057</v>
      </c>
      <c r="D1756" s="18" t="s">
        <v>115</v>
      </c>
      <c r="E1756" s="19">
        <v>40</v>
      </c>
      <c r="F1756" s="20">
        <v>122.399667343121</v>
      </c>
      <c r="G1756" s="18" t="s">
        <v>116</v>
      </c>
    </row>
    <row r="1757" spans="2:7" x14ac:dyDescent="0.25">
      <c r="B1757" s="16" t="s">
        <v>129</v>
      </c>
      <c r="C1757" s="17">
        <v>38188</v>
      </c>
      <c r="D1757" s="18" t="s">
        <v>118</v>
      </c>
      <c r="E1757" s="19">
        <v>13</v>
      </c>
      <c r="F1757" s="20">
        <v>40.440362188704498</v>
      </c>
      <c r="G1757" s="18" t="s">
        <v>116</v>
      </c>
    </row>
    <row r="1758" spans="2:7" x14ac:dyDescent="0.25">
      <c r="B1758" s="16" t="s">
        <v>120</v>
      </c>
      <c r="C1758" s="17">
        <v>38958</v>
      </c>
      <c r="D1758" s="18" t="s">
        <v>115</v>
      </c>
      <c r="E1758" s="19">
        <v>20</v>
      </c>
      <c r="F1758" s="20">
        <v>62.159874636859698</v>
      </c>
      <c r="G1758" s="18" t="s">
        <v>116</v>
      </c>
    </row>
    <row r="1759" spans="2:7" x14ac:dyDescent="0.25">
      <c r="B1759" s="16" t="s">
        <v>129</v>
      </c>
      <c r="C1759" s="17">
        <v>38045</v>
      </c>
      <c r="D1759" s="18" t="s">
        <v>125</v>
      </c>
      <c r="E1759" s="19">
        <v>22</v>
      </c>
      <c r="F1759" s="20">
        <v>68.7786437540815</v>
      </c>
      <c r="G1759" s="18" t="s">
        <v>122</v>
      </c>
    </row>
    <row r="1760" spans="2:7" x14ac:dyDescent="0.25">
      <c r="B1760" s="16" t="s">
        <v>123</v>
      </c>
      <c r="C1760" s="17">
        <v>38606</v>
      </c>
      <c r="D1760" s="18" t="s">
        <v>118</v>
      </c>
      <c r="E1760" s="19">
        <v>91</v>
      </c>
      <c r="F1760" s="20">
        <v>275.56378169890002</v>
      </c>
      <c r="G1760" s="18" t="s">
        <v>119</v>
      </c>
    </row>
    <row r="1761" spans="2:7" x14ac:dyDescent="0.25">
      <c r="B1761" s="16" t="s">
        <v>114</v>
      </c>
      <c r="C1761" s="17">
        <v>38848</v>
      </c>
      <c r="D1761" s="18" t="s">
        <v>115</v>
      </c>
      <c r="E1761" s="19">
        <v>17</v>
      </c>
      <c r="F1761" s="20">
        <v>53.536546154185103</v>
      </c>
      <c r="G1761" s="18" t="s">
        <v>119</v>
      </c>
    </row>
    <row r="1762" spans="2:7" x14ac:dyDescent="0.25">
      <c r="B1762" s="16" t="s">
        <v>123</v>
      </c>
      <c r="C1762" s="17">
        <v>38298</v>
      </c>
      <c r="D1762" s="18" t="s">
        <v>115</v>
      </c>
      <c r="E1762" s="19">
        <v>77</v>
      </c>
      <c r="F1762" s="20">
        <v>232.78300193286</v>
      </c>
      <c r="G1762" s="18" t="s">
        <v>116</v>
      </c>
    </row>
    <row r="1763" spans="2:7" x14ac:dyDescent="0.25">
      <c r="B1763" s="16" t="s">
        <v>126</v>
      </c>
      <c r="C1763" s="17">
        <v>39057</v>
      </c>
      <c r="D1763" s="18" t="s">
        <v>128</v>
      </c>
      <c r="E1763" s="19">
        <v>8</v>
      </c>
      <c r="F1763" s="20">
        <v>25.170033543748801</v>
      </c>
      <c r="G1763" s="18" t="s">
        <v>119</v>
      </c>
    </row>
    <row r="1764" spans="2:7" x14ac:dyDescent="0.25">
      <c r="B1764" s="16" t="s">
        <v>120</v>
      </c>
      <c r="C1764" s="17">
        <v>38584</v>
      </c>
      <c r="D1764" s="18" t="s">
        <v>125</v>
      </c>
      <c r="E1764" s="19">
        <v>-1</v>
      </c>
      <c r="F1764" s="20">
        <v>-0.68878150112298209</v>
      </c>
      <c r="G1764" s="18" t="s">
        <v>116</v>
      </c>
    </row>
    <row r="1765" spans="2:7" x14ac:dyDescent="0.25">
      <c r="B1765" s="16" t="s">
        <v>117</v>
      </c>
      <c r="C1765" s="17">
        <v>38507</v>
      </c>
      <c r="D1765" s="18" t="s">
        <v>115</v>
      </c>
      <c r="E1765" s="19">
        <v>52</v>
      </c>
      <c r="F1765" s="20">
        <v>158.074363782803</v>
      </c>
      <c r="G1765" s="18" t="s">
        <v>119</v>
      </c>
    </row>
    <row r="1766" spans="2:7" x14ac:dyDescent="0.25">
      <c r="B1766" s="16" t="s">
        <v>131</v>
      </c>
      <c r="C1766" s="17">
        <v>38595</v>
      </c>
      <c r="D1766" s="18" t="s">
        <v>128</v>
      </c>
      <c r="E1766" s="19">
        <v>50</v>
      </c>
      <c r="F1766" s="20">
        <v>152.59801251978499</v>
      </c>
      <c r="G1766" s="18" t="s">
        <v>119</v>
      </c>
    </row>
    <row r="1767" spans="2:7" x14ac:dyDescent="0.25">
      <c r="B1767" s="16" t="s">
        <v>131</v>
      </c>
      <c r="C1767" s="17">
        <v>38892</v>
      </c>
      <c r="D1767" s="18" t="s">
        <v>118</v>
      </c>
      <c r="E1767" s="19">
        <v>69</v>
      </c>
      <c r="F1767" s="20">
        <v>209.27458050780101</v>
      </c>
      <c r="G1767" s="18" t="s">
        <v>116</v>
      </c>
    </row>
    <row r="1768" spans="2:7" x14ac:dyDescent="0.25">
      <c r="B1768" s="16" t="s">
        <v>129</v>
      </c>
      <c r="C1768" s="17">
        <v>38870</v>
      </c>
      <c r="D1768" s="18" t="s">
        <v>128</v>
      </c>
      <c r="E1768" s="19">
        <v>-10</v>
      </c>
      <c r="F1768" s="20">
        <v>-28.4294746122834</v>
      </c>
      <c r="G1768" s="18" t="s">
        <v>119</v>
      </c>
    </row>
    <row r="1769" spans="2:7" x14ac:dyDescent="0.25">
      <c r="B1769" s="16" t="s">
        <v>123</v>
      </c>
      <c r="C1769" s="17">
        <v>38243</v>
      </c>
      <c r="D1769" s="18" t="s">
        <v>118</v>
      </c>
      <c r="E1769" s="19">
        <v>-10</v>
      </c>
      <c r="F1769" s="20">
        <v>-27.787426760377599</v>
      </c>
      <c r="G1769" s="18" t="s">
        <v>127</v>
      </c>
    </row>
    <row r="1770" spans="2:7" x14ac:dyDescent="0.25">
      <c r="B1770" s="16" t="s">
        <v>130</v>
      </c>
      <c r="C1770" s="17">
        <v>38650</v>
      </c>
      <c r="D1770" s="18" t="s">
        <v>128</v>
      </c>
      <c r="E1770" s="19">
        <v>90</v>
      </c>
      <c r="F1770" s="20">
        <v>272.47244684275501</v>
      </c>
      <c r="G1770" s="18" t="s">
        <v>119</v>
      </c>
    </row>
    <row r="1771" spans="2:7" x14ac:dyDescent="0.25">
      <c r="B1771" s="16" t="s">
        <v>120</v>
      </c>
      <c r="C1771" s="17">
        <v>39035</v>
      </c>
      <c r="D1771" s="18" t="s">
        <v>118</v>
      </c>
      <c r="E1771" s="19">
        <v>-4</v>
      </c>
      <c r="F1771" s="20">
        <v>-9.8005201872550298</v>
      </c>
      <c r="G1771" s="18" t="s">
        <v>116</v>
      </c>
    </row>
    <row r="1772" spans="2:7" x14ac:dyDescent="0.25">
      <c r="B1772" s="16" t="s">
        <v>114</v>
      </c>
      <c r="C1772" s="17">
        <v>38947</v>
      </c>
      <c r="D1772" s="18" t="s">
        <v>115</v>
      </c>
      <c r="E1772" s="19">
        <v>14</v>
      </c>
      <c r="F1772" s="20">
        <v>44.066692086610502</v>
      </c>
      <c r="G1772" s="18" t="s">
        <v>122</v>
      </c>
    </row>
    <row r="1773" spans="2:7" x14ac:dyDescent="0.25">
      <c r="B1773" s="16" t="s">
        <v>129</v>
      </c>
      <c r="C1773" s="17">
        <v>38705</v>
      </c>
      <c r="D1773" s="18" t="s">
        <v>115</v>
      </c>
      <c r="E1773" s="19">
        <v>13</v>
      </c>
      <c r="F1773" s="20">
        <v>41.651608836226799</v>
      </c>
      <c r="G1773" s="18" t="s">
        <v>127</v>
      </c>
    </row>
    <row r="1774" spans="2:7" x14ac:dyDescent="0.25">
      <c r="B1774" s="16" t="s">
        <v>124</v>
      </c>
      <c r="C1774" s="17">
        <v>38188</v>
      </c>
      <c r="D1774" s="18" t="s">
        <v>118</v>
      </c>
      <c r="E1774" s="19">
        <v>-10</v>
      </c>
      <c r="F1774" s="20">
        <v>-27.4490073724883</v>
      </c>
      <c r="G1774" s="18" t="s">
        <v>119</v>
      </c>
    </row>
    <row r="1775" spans="2:7" x14ac:dyDescent="0.25">
      <c r="B1775" s="16" t="s">
        <v>131</v>
      </c>
      <c r="C1775" s="17">
        <v>38397</v>
      </c>
      <c r="D1775" s="18" t="s">
        <v>118</v>
      </c>
      <c r="E1775" s="19">
        <v>81</v>
      </c>
      <c r="F1775" s="20">
        <v>244.96209724909301</v>
      </c>
      <c r="G1775" s="18" t="s">
        <v>127</v>
      </c>
    </row>
    <row r="1776" spans="2:7" x14ac:dyDescent="0.25">
      <c r="B1776" s="16" t="s">
        <v>114</v>
      </c>
      <c r="C1776" s="17">
        <v>38353</v>
      </c>
      <c r="D1776" s="18" t="s">
        <v>118</v>
      </c>
      <c r="E1776" s="19">
        <v>91</v>
      </c>
      <c r="F1776" s="20">
        <v>274.01633323079699</v>
      </c>
      <c r="G1776" s="18" t="s">
        <v>122</v>
      </c>
    </row>
    <row r="1777" spans="2:7" x14ac:dyDescent="0.25">
      <c r="B1777" s="16" t="s">
        <v>126</v>
      </c>
      <c r="C1777" s="17">
        <v>38342</v>
      </c>
      <c r="D1777" s="18" t="s">
        <v>115</v>
      </c>
      <c r="E1777" s="19">
        <v>7</v>
      </c>
      <c r="F1777" s="20">
        <v>23.096103574093998</v>
      </c>
      <c r="G1777" s="18" t="s">
        <v>116</v>
      </c>
    </row>
    <row r="1778" spans="2:7" x14ac:dyDescent="0.25">
      <c r="B1778" s="16" t="s">
        <v>114</v>
      </c>
      <c r="C1778" s="17">
        <v>38782</v>
      </c>
      <c r="D1778" s="18" t="s">
        <v>118</v>
      </c>
      <c r="E1778" s="19">
        <v>94</v>
      </c>
      <c r="F1778" s="20">
        <v>283.90021520553802</v>
      </c>
      <c r="G1778" s="18" t="s">
        <v>127</v>
      </c>
    </row>
    <row r="1779" spans="2:7" x14ac:dyDescent="0.25">
      <c r="B1779" s="16" t="s">
        <v>124</v>
      </c>
      <c r="C1779" s="17">
        <v>38793</v>
      </c>
      <c r="D1779" s="18" t="s">
        <v>128</v>
      </c>
      <c r="E1779" s="19">
        <v>7</v>
      </c>
      <c r="F1779" s="20">
        <v>23.4603984514332</v>
      </c>
      <c r="G1779" s="18" t="s">
        <v>127</v>
      </c>
    </row>
    <row r="1780" spans="2:7" x14ac:dyDescent="0.25">
      <c r="B1780" s="16" t="s">
        <v>129</v>
      </c>
      <c r="C1780" s="17">
        <v>38452</v>
      </c>
      <c r="D1780" s="18" t="s">
        <v>128</v>
      </c>
      <c r="E1780" s="19">
        <v>9</v>
      </c>
      <c r="F1780" s="20">
        <v>29.496709116948502</v>
      </c>
      <c r="G1780" s="18" t="s">
        <v>127</v>
      </c>
    </row>
    <row r="1781" spans="2:7" x14ac:dyDescent="0.25">
      <c r="B1781" s="16" t="s">
        <v>129</v>
      </c>
      <c r="C1781" s="17">
        <v>38111</v>
      </c>
      <c r="D1781" s="18" t="s">
        <v>118</v>
      </c>
      <c r="E1781" s="19">
        <v>16</v>
      </c>
      <c r="F1781" s="20">
        <v>50.3230469184344</v>
      </c>
      <c r="G1781" s="18" t="s">
        <v>116</v>
      </c>
    </row>
    <row r="1782" spans="2:7" x14ac:dyDescent="0.25">
      <c r="B1782" s="16" t="s">
        <v>120</v>
      </c>
      <c r="C1782" s="17">
        <v>38408</v>
      </c>
      <c r="D1782" s="18" t="s">
        <v>115</v>
      </c>
      <c r="E1782" s="19">
        <v>37</v>
      </c>
      <c r="F1782" s="20">
        <v>112.642366897576</v>
      </c>
      <c r="G1782" s="18" t="s">
        <v>127</v>
      </c>
    </row>
    <row r="1783" spans="2:7" x14ac:dyDescent="0.25">
      <c r="B1783" s="16" t="s">
        <v>131</v>
      </c>
      <c r="C1783" s="17">
        <v>38991</v>
      </c>
      <c r="D1783" s="18" t="s">
        <v>115</v>
      </c>
      <c r="E1783" s="19">
        <v>38</v>
      </c>
      <c r="F1783" s="20">
        <v>115.866943504088</v>
      </c>
      <c r="G1783" s="18" t="s">
        <v>122</v>
      </c>
    </row>
    <row r="1784" spans="2:7" x14ac:dyDescent="0.25">
      <c r="B1784" s="16" t="s">
        <v>114</v>
      </c>
      <c r="C1784" s="17">
        <v>38980</v>
      </c>
      <c r="D1784" s="18" t="s">
        <v>121</v>
      </c>
      <c r="E1784" s="19">
        <v>43</v>
      </c>
      <c r="F1784" s="20">
        <v>130.38058732657899</v>
      </c>
      <c r="G1784" s="18" t="s">
        <v>127</v>
      </c>
    </row>
    <row r="1785" spans="2:7" x14ac:dyDescent="0.25">
      <c r="B1785" s="16" t="s">
        <v>131</v>
      </c>
      <c r="C1785" s="17">
        <v>38903</v>
      </c>
      <c r="D1785" s="18" t="s">
        <v>128</v>
      </c>
      <c r="E1785" s="19">
        <v>-5</v>
      </c>
      <c r="F1785" s="20">
        <v>-12.649706737241701</v>
      </c>
      <c r="G1785" s="18" t="s">
        <v>119</v>
      </c>
    </row>
    <row r="1786" spans="2:7" x14ac:dyDescent="0.25">
      <c r="B1786" s="16" t="s">
        <v>129</v>
      </c>
      <c r="C1786" s="17">
        <v>39035</v>
      </c>
      <c r="D1786" s="18" t="s">
        <v>125</v>
      </c>
      <c r="E1786" s="19">
        <v>9</v>
      </c>
      <c r="F1786" s="20">
        <v>28.951087924744201</v>
      </c>
      <c r="G1786" s="18" t="s">
        <v>122</v>
      </c>
    </row>
    <row r="1787" spans="2:7" x14ac:dyDescent="0.25">
      <c r="B1787" s="16" t="s">
        <v>114</v>
      </c>
      <c r="C1787" s="17">
        <v>38727</v>
      </c>
      <c r="D1787" s="18" t="s">
        <v>115</v>
      </c>
      <c r="E1787" s="19">
        <v>-9</v>
      </c>
      <c r="F1787" s="20">
        <v>-24.653364515512202</v>
      </c>
      <c r="G1787" s="18" t="s">
        <v>127</v>
      </c>
    </row>
    <row r="1788" spans="2:7" x14ac:dyDescent="0.25">
      <c r="B1788" s="16" t="s">
        <v>130</v>
      </c>
      <c r="C1788" s="17">
        <v>38595</v>
      </c>
      <c r="D1788" s="18" t="s">
        <v>121</v>
      </c>
      <c r="E1788" s="19">
        <v>24</v>
      </c>
      <c r="F1788" s="20">
        <v>74.611228324097596</v>
      </c>
      <c r="G1788" s="18" t="s">
        <v>127</v>
      </c>
    </row>
    <row r="1789" spans="2:7" x14ac:dyDescent="0.25">
      <c r="B1789" s="16" t="s">
        <v>131</v>
      </c>
      <c r="C1789" s="17">
        <v>38111</v>
      </c>
      <c r="D1789" s="18" t="s">
        <v>115</v>
      </c>
      <c r="E1789" s="19">
        <v>30</v>
      </c>
      <c r="F1789" s="20">
        <v>91.370060380593699</v>
      </c>
      <c r="G1789" s="18" t="s">
        <v>119</v>
      </c>
    </row>
    <row r="1790" spans="2:7" x14ac:dyDescent="0.25">
      <c r="B1790" s="16" t="s">
        <v>126</v>
      </c>
      <c r="C1790" s="17">
        <v>38694</v>
      </c>
      <c r="D1790" s="18" t="s">
        <v>115</v>
      </c>
      <c r="E1790" s="19">
        <v>83</v>
      </c>
      <c r="F1790" s="20">
        <v>250.84508105520001</v>
      </c>
      <c r="G1790" s="18" t="s">
        <v>122</v>
      </c>
    </row>
    <row r="1791" spans="2:7" x14ac:dyDescent="0.25">
      <c r="B1791" s="16" t="s">
        <v>129</v>
      </c>
      <c r="C1791" s="17">
        <v>38067</v>
      </c>
      <c r="D1791" s="18" t="s">
        <v>115</v>
      </c>
      <c r="E1791" s="19">
        <v>90</v>
      </c>
      <c r="F1791" s="20">
        <v>271.87067701120299</v>
      </c>
      <c r="G1791" s="18" t="s">
        <v>127</v>
      </c>
    </row>
    <row r="1792" spans="2:7" x14ac:dyDescent="0.25">
      <c r="B1792" s="16" t="s">
        <v>124</v>
      </c>
      <c r="C1792" s="17">
        <v>38441</v>
      </c>
      <c r="D1792" s="18" t="s">
        <v>125</v>
      </c>
      <c r="E1792" s="19">
        <v>82</v>
      </c>
      <c r="F1792" s="20">
        <v>248.227879938537</v>
      </c>
      <c r="G1792" s="18" t="s">
        <v>116</v>
      </c>
    </row>
    <row r="1793" spans="2:7" x14ac:dyDescent="0.25">
      <c r="B1793" s="16" t="s">
        <v>117</v>
      </c>
      <c r="C1793" s="17">
        <v>38650</v>
      </c>
      <c r="D1793" s="18" t="s">
        <v>125</v>
      </c>
      <c r="E1793" s="19">
        <v>51</v>
      </c>
      <c r="F1793" s="20">
        <v>155.23329282201701</v>
      </c>
      <c r="G1793" s="18" t="s">
        <v>119</v>
      </c>
    </row>
    <row r="1794" spans="2:7" x14ac:dyDescent="0.25">
      <c r="B1794" s="16" t="s">
        <v>131</v>
      </c>
      <c r="C1794" s="17">
        <v>37990</v>
      </c>
      <c r="D1794" s="18" t="s">
        <v>115</v>
      </c>
      <c r="E1794" s="19">
        <v>66</v>
      </c>
      <c r="F1794" s="20">
        <v>200.12511432116301</v>
      </c>
      <c r="G1794" s="18" t="s">
        <v>122</v>
      </c>
    </row>
    <row r="1795" spans="2:7" x14ac:dyDescent="0.25">
      <c r="B1795" s="16" t="s">
        <v>129</v>
      </c>
      <c r="C1795" s="17">
        <v>38716</v>
      </c>
      <c r="D1795" s="18" t="s">
        <v>128</v>
      </c>
      <c r="E1795" s="19">
        <v>29</v>
      </c>
      <c r="F1795" s="20">
        <v>89.016407302334798</v>
      </c>
      <c r="G1795" s="18" t="s">
        <v>116</v>
      </c>
    </row>
    <row r="1796" spans="2:7" x14ac:dyDescent="0.25">
      <c r="B1796" s="16" t="s">
        <v>120</v>
      </c>
      <c r="C1796" s="17">
        <v>38628</v>
      </c>
      <c r="D1796" s="18" t="s">
        <v>115</v>
      </c>
      <c r="E1796" s="19">
        <v>93</v>
      </c>
      <c r="F1796" s="20">
        <v>280.87456053220598</v>
      </c>
      <c r="G1796" s="18" t="s">
        <v>127</v>
      </c>
    </row>
    <row r="1797" spans="2:7" x14ac:dyDescent="0.25">
      <c r="B1797" s="16" t="s">
        <v>130</v>
      </c>
      <c r="C1797" s="17">
        <v>39002</v>
      </c>
      <c r="D1797" s="18" t="s">
        <v>125</v>
      </c>
      <c r="E1797" s="19">
        <v>-3</v>
      </c>
      <c r="F1797" s="20">
        <v>-6.5419840395963602</v>
      </c>
      <c r="G1797" s="18" t="s">
        <v>119</v>
      </c>
    </row>
    <row r="1798" spans="2:7" x14ac:dyDescent="0.25">
      <c r="B1798" s="16" t="s">
        <v>120</v>
      </c>
      <c r="C1798" s="17">
        <v>38969</v>
      </c>
      <c r="D1798" s="18" t="s">
        <v>115</v>
      </c>
      <c r="E1798" s="19">
        <v>-2</v>
      </c>
      <c r="F1798" s="20">
        <v>-3.63551117789134</v>
      </c>
      <c r="G1798" s="18" t="s">
        <v>116</v>
      </c>
    </row>
    <row r="1799" spans="2:7" x14ac:dyDescent="0.25">
      <c r="B1799" s="16" t="s">
        <v>126</v>
      </c>
      <c r="C1799" s="17">
        <v>38265</v>
      </c>
      <c r="D1799" s="18" t="s">
        <v>121</v>
      </c>
      <c r="E1799" s="19">
        <v>79</v>
      </c>
      <c r="F1799" s="20">
        <v>239.250779290314</v>
      </c>
      <c r="G1799" s="18" t="s">
        <v>119</v>
      </c>
    </row>
    <row r="1800" spans="2:7" x14ac:dyDescent="0.25">
      <c r="B1800" s="16" t="s">
        <v>114</v>
      </c>
      <c r="C1800" s="17">
        <v>39079</v>
      </c>
      <c r="D1800" s="18" t="s">
        <v>115</v>
      </c>
      <c r="E1800" s="19">
        <v>31</v>
      </c>
      <c r="F1800" s="20">
        <v>94.721454992650806</v>
      </c>
      <c r="G1800" s="18" t="s">
        <v>127</v>
      </c>
    </row>
    <row r="1801" spans="2:7" x14ac:dyDescent="0.25">
      <c r="B1801" s="16" t="s">
        <v>117</v>
      </c>
      <c r="C1801" s="17">
        <v>38485</v>
      </c>
      <c r="D1801" s="18" t="s">
        <v>118</v>
      </c>
      <c r="E1801" s="19">
        <v>46</v>
      </c>
      <c r="F1801" s="20">
        <v>140.21517548818201</v>
      </c>
      <c r="G1801" s="18" t="s">
        <v>116</v>
      </c>
    </row>
    <row r="1802" spans="2:7" x14ac:dyDescent="0.25">
      <c r="B1802" s="16" t="s">
        <v>129</v>
      </c>
      <c r="C1802" s="17">
        <v>39079</v>
      </c>
      <c r="D1802" s="18" t="s">
        <v>118</v>
      </c>
      <c r="E1802" s="19">
        <v>93</v>
      </c>
      <c r="F1802" s="20">
        <v>281.78560885336401</v>
      </c>
      <c r="G1802" s="18" t="s">
        <v>122</v>
      </c>
    </row>
    <row r="1803" spans="2:7" x14ac:dyDescent="0.25">
      <c r="B1803" s="16" t="s">
        <v>129</v>
      </c>
      <c r="C1803" s="17">
        <v>38056</v>
      </c>
      <c r="D1803" s="18" t="s">
        <v>115</v>
      </c>
      <c r="E1803" s="19">
        <v>82</v>
      </c>
      <c r="F1803" s="20">
        <v>247.019182086222</v>
      </c>
      <c r="G1803" s="18" t="s">
        <v>119</v>
      </c>
    </row>
    <row r="1804" spans="2:7" x14ac:dyDescent="0.25">
      <c r="B1804" s="16" t="s">
        <v>131</v>
      </c>
      <c r="C1804" s="17">
        <v>39057</v>
      </c>
      <c r="D1804" s="18" t="s">
        <v>121</v>
      </c>
      <c r="E1804" s="19">
        <v>87</v>
      </c>
      <c r="F1804" s="20">
        <v>263.71733330819899</v>
      </c>
      <c r="G1804" s="18" t="s">
        <v>116</v>
      </c>
    </row>
    <row r="1805" spans="2:7" x14ac:dyDescent="0.25">
      <c r="B1805" s="16" t="s">
        <v>120</v>
      </c>
      <c r="C1805" s="17">
        <v>38331</v>
      </c>
      <c r="D1805" s="18" t="s">
        <v>118</v>
      </c>
      <c r="E1805" s="19">
        <v>62</v>
      </c>
      <c r="F1805" s="20">
        <v>187.56768751552099</v>
      </c>
      <c r="G1805" s="18" t="s">
        <v>127</v>
      </c>
    </row>
    <row r="1806" spans="2:7" x14ac:dyDescent="0.25">
      <c r="B1806" s="16" t="s">
        <v>126</v>
      </c>
      <c r="C1806" s="17">
        <v>38342</v>
      </c>
      <c r="D1806" s="18" t="s">
        <v>118</v>
      </c>
      <c r="E1806" s="19">
        <v>31</v>
      </c>
      <c r="F1806" s="20">
        <v>94.571992971518597</v>
      </c>
      <c r="G1806" s="18" t="s">
        <v>116</v>
      </c>
    </row>
    <row r="1807" spans="2:7" x14ac:dyDescent="0.25">
      <c r="B1807" s="16" t="s">
        <v>120</v>
      </c>
      <c r="C1807" s="17">
        <v>38210</v>
      </c>
      <c r="D1807" s="18" t="s">
        <v>128</v>
      </c>
      <c r="E1807" s="19">
        <v>43</v>
      </c>
      <c r="F1807" s="20">
        <v>131.33084322347401</v>
      </c>
      <c r="G1807" s="18" t="s">
        <v>127</v>
      </c>
    </row>
    <row r="1808" spans="2:7" x14ac:dyDescent="0.25">
      <c r="B1808" s="16" t="s">
        <v>126</v>
      </c>
      <c r="C1808" s="17">
        <v>38298</v>
      </c>
      <c r="D1808" s="18" t="s">
        <v>115</v>
      </c>
      <c r="E1808" s="19">
        <v>78</v>
      </c>
      <c r="F1808" s="20">
        <v>236.44038982169701</v>
      </c>
      <c r="G1808" s="18" t="s">
        <v>119</v>
      </c>
    </row>
    <row r="1809" spans="2:7" x14ac:dyDescent="0.25">
      <c r="B1809" s="16" t="s">
        <v>126</v>
      </c>
      <c r="C1809" s="17">
        <v>38199</v>
      </c>
      <c r="D1809" s="18" t="s">
        <v>115</v>
      </c>
      <c r="E1809" s="19">
        <v>-1</v>
      </c>
      <c r="F1809" s="20">
        <v>-0.44195721388362103</v>
      </c>
      <c r="G1809" s="18" t="s">
        <v>116</v>
      </c>
    </row>
    <row r="1810" spans="2:7" x14ac:dyDescent="0.25">
      <c r="B1810" s="16" t="s">
        <v>123</v>
      </c>
      <c r="C1810" s="17">
        <v>38056</v>
      </c>
      <c r="D1810" s="18" t="s">
        <v>121</v>
      </c>
      <c r="E1810" s="19">
        <v>5</v>
      </c>
      <c r="F1810" s="20">
        <v>17.4698095418001</v>
      </c>
      <c r="G1810" s="18" t="s">
        <v>116</v>
      </c>
    </row>
    <row r="1811" spans="2:7" x14ac:dyDescent="0.25">
      <c r="B1811" s="16" t="s">
        <v>126</v>
      </c>
      <c r="C1811" s="17">
        <v>38859</v>
      </c>
      <c r="D1811" s="18" t="s">
        <v>121</v>
      </c>
      <c r="E1811" s="19">
        <v>30</v>
      </c>
      <c r="F1811" s="20">
        <v>92.310265407730995</v>
      </c>
      <c r="G1811" s="18" t="s">
        <v>116</v>
      </c>
    </row>
    <row r="1812" spans="2:7" x14ac:dyDescent="0.25">
      <c r="B1812" s="16" t="s">
        <v>117</v>
      </c>
      <c r="C1812" s="17">
        <v>38826</v>
      </c>
      <c r="D1812" s="18" t="s">
        <v>125</v>
      </c>
      <c r="E1812" s="19">
        <v>65</v>
      </c>
      <c r="F1812" s="20">
        <v>197.17585549268199</v>
      </c>
      <c r="G1812" s="18" t="s">
        <v>122</v>
      </c>
    </row>
    <row r="1813" spans="2:7" x14ac:dyDescent="0.25">
      <c r="B1813" s="16" t="s">
        <v>131</v>
      </c>
      <c r="C1813" s="17">
        <v>38848</v>
      </c>
      <c r="D1813" s="18" t="s">
        <v>128</v>
      </c>
      <c r="E1813" s="19">
        <v>14</v>
      </c>
      <c r="F1813" s="20">
        <v>43.795902693301002</v>
      </c>
      <c r="G1813" s="18" t="s">
        <v>116</v>
      </c>
    </row>
    <row r="1814" spans="2:7" x14ac:dyDescent="0.25">
      <c r="B1814" s="16" t="s">
        <v>131</v>
      </c>
      <c r="C1814" s="17">
        <v>38683</v>
      </c>
      <c r="D1814" s="18" t="s">
        <v>118</v>
      </c>
      <c r="E1814" s="19">
        <v>10</v>
      </c>
      <c r="F1814" s="20">
        <v>31.259562735955399</v>
      </c>
      <c r="G1814" s="18" t="s">
        <v>122</v>
      </c>
    </row>
    <row r="1815" spans="2:7" x14ac:dyDescent="0.25">
      <c r="B1815" s="16" t="s">
        <v>114</v>
      </c>
      <c r="C1815" s="17">
        <v>38056</v>
      </c>
      <c r="D1815" s="18" t="s">
        <v>121</v>
      </c>
      <c r="E1815" s="19">
        <v>31</v>
      </c>
      <c r="F1815" s="20">
        <v>94.729581013275194</v>
      </c>
      <c r="G1815" s="18" t="s">
        <v>119</v>
      </c>
    </row>
    <row r="1816" spans="2:7" x14ac:dyDescent="0.25">
      <c r="B1816" s="16" t="s">
        <v>114</v>
      </c>
      <c r="C1816" s="17">
        <v>38826</v>
      </c>
      <c r="D1816" s="18" t="s">
        <v>128</v>
      </c>
      <c r="E1816" s="19">
        <v>25</v>
      </c>
      <c r="F1816" s="20">
        <v>77.103127744417094</v>
      </c>
      <c r="G1816" s="18" t="s">
        <v>116</v>
      </c>
    </row>
    <row r="1817" spans="2:7" x14ac:dyDescent="0.25">
      <c r="B1817" s="16" t="s">
        <v>114</v>
      </c>
      <c r="C1817" s="17">
        <v>38430</v>
      </c>
      <c r="D1817" s="18" t="s">
        <v>121</v>
      </c>
      <c r="E1817" s="19">
        <v>11</v>
      </c>
      <c r="F1817" s="20">
        <v>35.295636570052601</v>
      </c>
      <c r="G1817" s="18" t="s">
        <v>116</v>
      </c>
    </row>
    <row r="1818" spans="2:7" x14ac:dyDescent="0.25">
      <c r="B1818" s="16" t="s">
        <v>114</v>
      </c>
      <c r="C1818" s="17">
        <v>38001</v>
      </c>
      <c r="D1818" s="18" t="s">
        <v>118</v>
      </c>
      <c r="E1818" s="19">
        <v>62</v>
      </c>
      <c r="F1818" s="20">
        <v>187.512226350817</v>
      </c>
      <c r="G1818" s="18" t="s">
        <v>122</v>
      </c>
    </row>
    <row r="1819" spans="2:7" x14ac:dyDescent="0.25">
      <c r="B1819" s="16" t="s">
        <v>120</v>
      </c>
      <c r="C1819" s="17">
        <v>38012</v>
      </c>
      <c r="D1819" s="18" t="s">
        <v>118</v>
      </c>
      <c r="E1819" s="19">
        <v>4</v>
      </c>
      <c r="F1819" s="20">
        <v>14.186481337467299</v>
      </c>
      <c r="G1819" s="18" t="s">
        <v>122</v>
      </c>
    </row>
    <row r="1820" spans="2:7" x14ac:dyDescent="0.25">
      <c r="B1820" s="16" t="s">
        <v>123</v>
      </c>
      <c r="C1820" s="17">
        <v>38969</v>
      </c>
      <c r="D1820" s="18" t="s">
        <v>125</v>
      </c>
      <c r="E1820" s="19">
        <v>4</v>
      </c>
      <c r="F1820" s="20">
        <v>13.713847194878401</v>
      </c>
      <c r="G1820" s="18" t="s">
        <v>119</v>
      </c>
    </row>
    <row r="1821" spans="2:7" x14ac:dyDescent="0.25">
      <c r="B1821" s="16" t="s">
        <v>126</v>
      </c>
      <c r="C1821" s="17">
        <v>38683</v>
      </c>
      <c r="D1821" s="18" t="s">
        <v>115</v>
      </c>
      <c r="E1821" s="19">
        <v>71</v>
      </c>
      <c r="F1821" s="20">
        <v>215.12149125217499</v>
      </c>
      <c r="G1821" s="18" t="s">
        <v>127</v>
      </c>
    </row>
    <row r="1822" spans="2:7" x14ac:dyDescent="0.25">
      <c r="B1822" s="16" t="s">
        <v>130</v>
      </c>
      <c r="C1822" s="17">
        <v>38859</v>
      </c>
      <c r="D1822" s="18" t="s">
        <v>121</v>
      </c>
      <c r="E1822" s="19">
        <v>67</v>
      </c>
      <c r="F1822" s="20">
        <v>203.18155970987999</v>
      </c>
      <c r="G1822" s="18" t="s">
        <v>127</v>
      </c>
    </row>
    <row r="1823" spans="2:7" x14ac:dyDescent="0.25">
      <c r="B1823" s="16" t="s">
        <v>129</v>
      </c>
      <c r="C1823" s="17">
        <v>38463</v>
      </c>
      <c r="D1823" s="18" t="s">
        <v>115</v>
      </c>
      <c r="E1823" s="19">
        <v>19</v>
      </c>
      <c r="F1823" s="20">
        <v>59.451848680441202</v>
      </c>
      <c r="G1823" s="18" t="s">
        <v>122</v>
      </c>
    </row>
    <row r="1824" spans="2:7" x14ac:dyDescent="0.25">
      <c r="B1824" s="16" t="s">
        <v>131</v>
      </c>
      <c r="C1824" s="17">
        <v>38529</v>
      </c>
      <c r="D1824" s="18" t="s">
        <v>115</v>
      </c>
      <c r="E1824" s="19">
        <v>12</v>
      </c>
      <c r="F1824" s="20">
        <v>37.6345073054867</v>
      </c>
      <c r="G1824" s="18" t="s">
        <v>116</v>
      </c>
    </row>
    <row r="1825" spans="2:7" x14ac:dyDescent="0.25">
      <c r="B1825" s="16" t="s">
        <v>123</v>
      </c>
      <c r="C1825" s="17">
        <v>38892</v>
      </c>
      <c r="D1825" s="18" t="s">
        <v>115</v>
      </c>
      <c r="E1825" s="19">
        <v>50</v>
      </c>
      <c r="F1825" s="20">
        <v>151.66817286074701</v>
      </c>
      <c r="G1825" s="18" t="s">
        <v>119</v>
      </c>
    </row>
    <row r="1826" spans="2:7" x14ac:dyDescent="0.25">
      <c r="B1826" s="16" t="s">
        <v>114</v>
      </c>
      <c r="C1826" s="17">
        <v>38760</v>
      </c>
      <c r="D1826" s="18" t="s">
        <v>121</v>
      </c>
      <c r="E1826" s="19">
        <v>73</v>
      </c>
      <c r="F1826" s="20">
        <v>221.23251800803101</v>
      </c>
      <c r="G1826" s="18" t="s">
        <v>127</v>
      </c>
    </row>
    <row r="1827" spans="2:7" x14ac:dyDescent="0.25">
      <c r="B1827" s="16" t="s">
        <v>131</v>
      </c>
      <c r="C1827" s="17">
        <v>38947</v>
      </c>
      <c r="D1827" s="18" t="s">
        <v>121</v>
      </c>
      <c r="E1827" s="19">
        <v>30</v>
      </c>
      <c r="F1827" s="20">
        <v>91.686808812711902</v>
      </c>
      <c r="G1827" s="18" t="s">
        <v>127</v>
      </c>
    </row>
    <row r="1828" spans="2:7" x14ac:dyDescent="0.25">
      <c r="B1828" s="16" t="s">
        <v>120</v>
      </c>
      <c r="C1828" s="17">
        <v>38243</v>
      </c>
      <c r="D1828" s="18" t="s">
        <v>128</v>
      </c>
      <c r="E1828" s="19">
        <v>19</v>
      </c>
      <c r="F1828" s="20">
        <v>59.101466872333397</v>
      </c>
      <c r="G1828" s="18" t="s">
        <v>116</v>
      </c>
    </row>
    <row r="1829" spans="2:7" x14ac:dyDescent="0.25">
      <c r="B1829" s="16" t="s">
        <v>130</v>
      </c>
      <c r="C1829" s="17">
        <v>38507</v>
      </c>
      <c r="D1829" s="18" t="s">
        <v>125</v>
      </c>
      <c r="E1829" s="19">
        <v>48</v>
      </c>
      <c r="F1829" s="20">
        <v>145.21747547077899</v>
      </c>
      <c r="G1829" s="18" t="s">
        <v>127</v>
      </c>
    </row>
    <row r="1830" spans="2:7" x14ac:dyDescent="0.25">
      <c r="B1830" s="16" t="s">
        <v>117</v>
      </c>
      <c r="C1830" s="17">
        <v>38859</v>
      </c>
      <c r="D1830" s="18" t="s">
        <v>128</v>
      </c>
      <c r="E1830" s="19">
        <v>-8</v>
      </c>
      <c r="F1830" s="20">
        <v>-21.6026336830964</v>
      </c>
      <c r="G1830" s="18" t="s">
        <v>127</v>
      </c>
    </row>
    <row r="1831" spans="2:7" x14ac:dyDescent="0.25">
      <c r="B1831" s="16" t="s">
        <v>131</v>
      </c>
      <c r="C1831" s="17">
        <v>38947</v>
      </c>
      <c r="D1831" s="18" t="s">
        <v>115</v>
      </c>
      <c r="E1831" s="19">
        <v>-8</v>
      </c>
      <c r="F1831" s="20">
        <v>-22.143532028061198</v>
      </c>
      <c r="G1831" s="18" t="s">
        <v>116</v>
      </c>
    </row>
    <row r="1832" spans="2:7" x14ac:dyDescent="0.25">
      <c r="B1832" s="16" t="s">
        <v>131</v>
      </c>
      <c r="C1832" s="17">
        <v>38441</v>
      </c>
      <c r="D1832" s="18" t="s">
        <v>115</v>
      </c>
      <c r="E1832" s="19">
        <v>28</v>
      </c>
      <c r="F1832" s="20">
        <v>85.906767980675696</v>
      </c>
      <c r="G1832" s="18" t="s">
        <v>116</v>
      </c>
    </row>
    <row r="1833" spans="2:7" x14ac:dyDescent="0.25">
      <c r="B1833" s="16" t="s">
        <v>123</v>
      </c>
      <c r="C1833" s="17">
        <v>38617</v>
      </c>
      <c r="D1833" s="18" t="s">
        <v>128</v>
      </c>
      <c r="E1833" s="19">
        <v>81</v>
      </c>
      <c r="F1833" s="20">
        <v>245.213115546995</v>
      </c>
      <c r="G1833" s="18" t="s">
        <v>122</v>
      </c>
    </row>
    <row r="1834" spans="2:7" x14ac:dyDescent="0.25">
      <c r="B1834" s="16" t="s">
        <v>123</v>
      </c>
      <c r="C1834" s="17">
        <v>38364</v>
      </c>
      <c r="D1834" s="18" t="s">
        <v>115</v>
      </c>
      <c r="E1834" s="19">
        <v>12</v>
      </c>
      <c r="F1834" s="20">
        <v>37.991916032039498</v>
      </c>
      <c r="G1834" s="18" t="s">
        <v>127</v>
      </c>
    </row>
    <row r="1835" spans="2:7" x14ac:dyDescent="0.25">
      <c r="B1835" s="16" t="s">
        <v>123</v>
      </c>
      <c r="C1835" s="17">
        <v>38782</v>
      </c>
      <c r="D1835" s="18" t="s">
        <v>125</v>
      </c>
      <c r="E1835" s="19">
        <v>54</v>
      </c>
      <c r="F1835" s="20">
        <v>164.03373721658599</v>
      </c>
      <c r="G1835" s="18" t="s">
        <v>127</v>
      </c>
    </row>
    <row r="1836" spans="2:7" x14ac:dyDescent="0.25">
      <c r="B1836" s="16" t="s">
        <v>123</v>
      </c>
      <c r="C1836" s="17">
        <v>38496</v>
      </c>
      <c r="D1836" s="18" t="s">
        <v>118</v>
      </c>
      <c r="E1836" s="19">
        <v>70</v>
      </c>
      <c r="F1836" s="20">
        <v>212.30572042127901</v>
      </c>
      <c r="G1836" s="18" t="s">
        <v>116</v>
      </c>
    </row>
    <row r="1837" spans="2:7" x14ac:dyDescent="0.25">
      <c r="B1837" s="16" t="s">
        <v>123</v>
      </c>
      <c r="C1837" s="17">
        <v>38573</v>
      </c>
      <c r="D1837" s="18" t="s">
        <v>125</v>
      </c>
      <c r="E1837" s="19">
        <v>89</v>
      </c>
      <c r="F1837" s="20">
        <v>269.07289128480699</v>
      </c>
      <c r="G1837" s="18" t="s">
        <v>127</v>
      </c>
    </row>
    <row r="1838" spans="2:7" x14ac:dyDescent="0.25">
      <c r="B1838" s="16" t="s">
        <v>126</v>
      </c>
      <c r="C1838" s="17">
        <v>38606</v>
      </c>
      <c r="D1838" s="18" t="s">
        <v>118</v>
      </c>
      <c r="E1838" s="19">
        <v>10</v>
      </c>
      <c r="F1838" s="20">
        <v>32.2719412093005</v>
      </c>
      <c r="G1838" s="18" t="s">
        <v>127</v>
      </c>
    </row>
    <row r="1839" spans="2:7" x14ac:dyDescent="0.25">
      <c r="B1839" s="16" t="s">
        <v>114</v>
      </c>
      <c r="C1839" s="17">
        <v>37990</v>
      </c>
      <c r="D1839" s="18" t="s">
        <v>118</v>
      </c>
      <c r="E1839" s="19">
        <v>52</v>
      </c>
      <c r="F1839" s="20">
        <v>158.17581888720301</v>
      </c>
      <c r="G1839" s="18" t="s">
        <v>127</v>
      </c>
    </row>
    <row r="1840" spans="2:7" x14ac:dyDescent="0.25">
      <c r="B1840" s="16" t="s">
        <v>126</v>
      </c>
      <c r="C1840" s="17">
        <v>38540</v>
      </c>
      <c r="D1840" s="18" t="s">
        <v>128</v>
      </c>
      <c r="E1840" s="19">
        <v>85</v>
      </c>
      <c r="F1840" s="20">
        <v>257.81669173781398</v>
      </c>
      <c r="G1840" s="18" t="s">
        <v>122</v>
      </c>
    </row>
    <row r="1841" spans="2:7" x14ac:dyDescent="0.25">
      <c r="B1841" s="16" t="s">
        <v>120</v>
      </c>
      <c r="C1841" s="17">
        <v>38529</v>
      </c>
      <c r="D1841" s="18" t="s">
        <v>118</v>
      </c>
      <c r="E1841" s="19">
        <v>31</v>
      </c>
      <c r="F1841" s="20">
        <v>93.983701954495999</v>
      </c>
      <c r="G1841" s="18" t="s">
        <v>116</v>
      </c>
    </row>
    <row r="1842" spans="2:7" x14ac:dyDescent="0.25">
      <c r="B1842" s="16" t="s">
        <v>129</v>
      </c>
      <c r="C1842" s="17">
        <v>38793</v>
      </c>
      <c r="D1842" s="18" t="s">
        <v>128</v>
      </c>
      <c r="E1842" s="19">
        <v>36</v>
      </c>
      <c r="F1842" s="20">
        <v>110.02990284079</v>
      </c>
      <c r="G1842" s="18" t="s">
        <v>116</v>
      </c>
    </row>
    <row r="1843" spans="2:7" x14ac:dyDescent="0.25">
      <c r="B1843" s="16" t="s">
        <v>124</v>
      </c>
      <c r="C1843" s="17">
        <v>38089</v>
      </c>
      <c r="D1843" s="18" t="s">
        <v>115</v>
      </c>
      <c r="E1843" s="19">
        <v>80</v>
      </c>
      <c r="F1843" s="20">
        <v>241.833539139153</v>
      </c>
      <c r="G1843" s="18" t="s">
        <v>119</v>
      </c>
    </row>
    <row r="1844" spans="2:7" x14ac:dyDescent="0.25">
      <c r="B1844" s="16" t="s">
        <v>124</v>
      </c>
      <c r="C1844" s="17">
        <v>38562</v>
      </c>
      <c r="D1844" s="18" t="s">
        <v>128</v>
      </c>
      <c r="E1844" s="19">
        <v>27</v>
      </c>
      <c r="F1844" s="20">
        <v>82.455751292325601</v>
      </c>
      <c r="G1844" s="18" t="s">
        <v>122</v>
      </c>
    </row>
    <row r="1845" spans="2:7" x14ac:dyDescent="0.25">
      <c r="B1845" s="16" t="s">
        <v>126</v>
      </c>
      <c r="C1845" s="17">
        <v>38111</v>
      </c>
      <c r="D1845" s="18" t="s">
        <v>118</v>
      </c>
      <c r="E1845" s="19">
        <v>46</v>
      </c>
      <c r="F1845" s="20">
        <v>140.39446141212699</v>
      </c>
      <c r="G1845" s="18" t="s">
        <v>116</v>
      </c>
    </row>
    <row r="1846" spans="2:7" x14ac:dyDescent="0.25">
      <c r="B1846" s="16" t="s">
        <v>126</v>
      </c>
      <c r="C1846" s="17">
        <v>38188</v>
      </c>
      <c r="D1846" s="18" t="s">
        <v>118</v>
      </c>
      <c r="E1846" s="19">
        <v>29</v>
      </c>
      <c r="F1846" s="20">
        <v>89.577515368145896</v>
      </c>
      <c r="G1846" s="18" t="s">
        <v>116</v>
      </c>
    </row>
    <row r="1847" spans="2:7" x14ac:dyDescent="0.25">
      <c r="B1847" s="16" t="s">
        <v>130</v>
      </c>
      <c r="C1847" s="17">
        <v>38760</v>
      </c>
      <c r="D1847" s="18" t="s">
        <v>115</v>
      </c>
      <c r="E1847" s="19">
        <v>55</v>
      </c>
      <c r="F1847" s="20">
        <v>167.03601910379101</v>
      </c>
      <c r="G1847" s="18" t="s">
        <v>119</v>
      </c>
    </row>
    <row r="1848" spans="2:7" x14ac:dyDescent="0.25">
      <c r="B1848" s="16" t="s">
        <v>129</v>
      </c>
      <c r="C1848" s="17">
        <v>38243</v>
      </c>
      <c r="D1848" s="18" t="s">
        <v>128</v>
      </c>
      <c r="E1848" s="19">
        <v>2</v>
      </c>
      <c r="F1848" s="20">
        <v>7.3173645509019103</v>
      </c>
      <c r="G1848" s="18" t="s">
        <v>116</v>
      </c>
    </row>
    <row r="1849" spans="2:7" x14ac:dyDescent="0.25">
      <c r="B1849" s="16" t="s">
        <v>114</v>
      </c>
      <c r="C1849" s="17">
        <v>38892</v>
      </c>
      <c r="D1849" s="18" t="s">
        <v>118</v>
      </c>
      <c r="E1849" s="19">
        <v>60</v>
      </c>
      <c r="F1849" s="20">
        <v>182.39254500689901</v>
      </c>
      <c r="G1849" s="18" t="s">
        <v>122</v>
      </c>
    </row>
    <row r="1850" spans="2:7" x14ac:dyDescent="0.25">
      <c r="B1850" s="16" t="s">
        <v>123</v>
      </c>
      <c r="C1850" s="17">
        <v>38562</v>
      </c>
      <c r="D1850" s="18" t="s">
        <v>115</v>
      </c>
      <c r="E1850" s="19">
        <v>12</v>
      </c>
      <c r="F1850" s="20">
        <v>37.851664258571802</v>
      </c>
      <c r="G1850" s="18" t="s">
        <v>127</v>
      </c>
    </row>
    <row r="1851" spans="2:7" x14ac:dyDescent="0.25">
      <c r="B1851" s="16" t="s">
        <v>130</v>
      </c>
      <c r="C1851" s="17">
        <v>38122</v>
      </c>
      <c r="D1851" s="18" t="s">
        <v>128</v>
      </c>
      <c r="E1851" s="19">
        <v>52</v>
      </c>
      <c r="F1851" s="20">
        <v>157.88309865957601</v>
      </c>
      <c r="G1851" s="18" t="s">
        <v>116</v>
      </c>
    </row>
    <row r="1852" spans="2:7" x14ac:dyDescent="0.25">
      <c r="B1852" s="16" t="s">
        <v>120</v>
      </c>
      <c r="C1852" s="17">
        <v>38100</v>
      </c>
      <c r="D1852" s="18" t="s">
        <v>115</v>
      </c>
      <c r="E1852" s="19">
        <v>37</v>
      </c>
      <c r="F1852" s="20">
        <v>113.273903973665</v>
      </c>
      <c r="G1852" s="18" t="s">
        <v>119</v>
      </c>
    </row>
    <row r="1853" spans="2:7" x14ac:dyDescent="0.25">
      <c r="B1853" s="16" t="s">
        <v>120</v>
      </c>
      <c r="C1853" s="17">
        <v>38254</v>
      </c>
      <c r="D1853" s="18" t="s">
        <v>121</v>
      </c>
      <c r="E1853" s="19">
        <v>36</v>
      </c>
      <c r="F1853" s="20">
        <v>110.519000337443</v>
      </c>
      <c r="G1853" s="18" t="s">
        <v>116</v>
      </c>
    </row>
    <row r="1854" spans="2:7" x14ac:dyDescent="0.25">
      <c r="B1854" s="16" t="s">
        <v>131</v>
      </c>
      <c r="C1854" s="17">
        <v>38100</v>
      </c>
      <c r="D1854" s="18" t="s">
        <v>115</v>
      </c>
      <c r="E1854" s="19">
        <v>87</v>
      </c>
      <c r="F1854" s="20">
        <v>262.81312845180003</v>
      </c>
      <c r="G1854" s="18" t="s">
        <v>127</v>
      </c>
    </row>
    <row r="1855" spans="2:7" x14ac:dyDescent="0.25">
      <c r="B1855" s="16" t="s">
        <v>126</v>
      </c>
      <c r="C1855" s="17">
        <v>38749</v>
      </c>
      <c r="D1855" s="18" t="s">
        <v>128</v>
      </c>
      <c r="E1855" s="19">
        <v>16</v>
      </c>
      <c r="F1855" s="20">
        <v>50.279574486289498</v>
      </c>
      <c r="G1855" s="18" t="s">
        <v>119</v>
      </c>
    </row>
    <row r="1856" spans="2:7" x14ac:dyDescent="0.25">
      <c r="B1856" s="16" t="s">
        <v>129</v>
      </c>
      <c r="C1856" s="17">
        <v>38551</v>
      </c>
      <c r="D1856" s="18" t="s">
        <v>115</v>
      </c>
      <c r="E1856" s="19">
        <v>50</v>
      </c>
      <c r="F1856" s="20">
        <v>152.125935777493</v>
      </c>
      <c r="G1856" s="18" t="s">
        <v>127</v>
      </c>
    </row>
    <row r="1857" spans="2:7" x14ac:dyDescent="0.25">
      <c r="B1857" s="16" t="s">
        <v>117</v>
      </c>
      <c r="C1857" s="17">
        <v>38749</v>
      </c>
      <c r="D1857" s="18" t="s">
        <v>128</v>
      </c>
      <c r="E1857" s="19">
        <v>53</v>
      </c>
      <c r="F1857" s="20">
        <v>160.62764519173899</v>
      </c>
      <c r="G1857" s="18" t="s">
        <v>116</v>
      </c>
    </row>
    <row r="1858" spans="2:7" x14ac:dyDescent="0.25">
      <c r="B1858" s="16" t="s">
        <v>131</v>
      </c>
      <c r="C1858" s="17">
        <v>38133</v>
      </c>
      <c r="D1858" s="18" t="s">
        <v>118</v>
      </c>
      <c r="E1858" s="19">
        <v>61</v>
      </c>
      <c r="F1858" s="20">
        <v>184.760938096198</v>
      </c>
      <c r="G1858" s="18" t="s">
        <v>119</v>
      </c>
    </row>
    <row r="1859" spans="2:7" x14ac:dyDescent="0.25">
      <c r="B1859" s="16" t="s">
        <v>130</v>
      </c>
      <c r="C1859" s="17">
        <v>38122</v>
      </c>
      <c r="D1859" s="18" t="s">
        <v>125</v>
      </c>
      <c r="E1859" s="19">
        <v>94</v>
      </c>
      <c r="F1859" s="20">
        <v>283.88166832886901</v>
      </c>
      <c r="G1859" s="18" t="s">
        <v>127</v>
      </c>
    </row>
    <row r="1860" spans="2:7" x14ac:dyDescent="0.25">
      <c r="B1860" s="16" t="s">
        <v>124</v>
      </c>
      <c r="C1860" s="17">
        <v>38221</v>
      </c>
      <c r="D1860" s="18" t="s">
        <v>121</v>
      </c>
      <c r="E1860" s="19">
        <v>-6</v>
      </c>
      <c r="F1860" s="20">
        <v>-16.5893945976757</v>
      </c>
      <c r="G1860" s="18" t="s">
        <v>116</v>
      </c>
    </row>
    <row r="1861" spans="2:7" x14ac:dyDescent="0.25">
      <c r="B1861" s="16" t="s">
        <v>129</v>
      </c>
      <c r="C1861" s="17">
        <v>38210</v>
      </c>
      <c r="D1861" s="18" t="s">
        <v>115</v>
      </c>
      <c r="E1861" s="19">
        <v>-9</v>
      </c>
      <c r="F1861" s="20">
        <v>-24.760053633715</v>
      </c>
      <c r="G1861" s="18" t="s">
        <v>127</v>
      </c>
    </row>
    <row r="1862" spans="2:7" x14ac:dyDescent="0.25">
      <c r="B1862" s="16" t="s">
        <v>126</v>
      </c>
      <c r="C1862" s="17">
        <v>38793</v>
      </c>
      <c r="D1862" s="18" t="s">
        <v>125</v>
      </c>
      <c r="E1862" s="19">
        <v>74</v>
      </c>
      <c r="F1862" s="20">
        <v>223.827511776607</v>
      </c>
      <c r="G1862" s="18" t="s">
        <v>119</v>
      </c>
    </row>
    <row r="1863" spans="2:7" x14ac:dyDescent="0.25">
      <c r="B1863" s="16" t="s">
        <v>117</v>
      </c>
      <c r="C1863" s="17">
        <v>38694</v>
      </c>
      <c r="D1863" s="18" t="s">
        <v>115</v>
      </c>
      <c r="E1863" s="19">
        <v>18</v>
      </c>
      <c r="F1863" s="20">
        <v>55.524146786750499</v>
      </c>
      <c r="G1863" s="18" t="s">
        <v>116</v>
      </c>
    </row>
    <row r="1864" spans="2:7" x14ac:dyDescent="0.25">
      <c r="B1864" s="16" t="s">
        <v>123</v>
      </c>
      <c r="C1864" s="17">
        <v>38782</v>
      </c>
      <c r="D1864" s="18" t="s">
        <v>125</v>
      </c>
      <c r="E1864" s="19">
        <v>73</v>
      </c>
      <c r="F1864" s="20">
        <v>220.670634777065</v>
      </c>
      <c r="G1864" s="18" t="s">
        <v>127</v>
      </c>
    </row>
    <row r="1865" spans="2:7" x14ac:dyDescent="0.25">
      <c r="B1865" s="16" t="s">
        <v>129</v>
      </c>
      <c r="C1865" s="17">
        <v>38331</v>
      </c>
      <c r="D1865" s="18" t="s">
        <v>125</v>
      </c>
      <c r="E1865" s="19">
        <v>62</v>
      </c>
      <c r="F1865" s="20">
        <v>188.42678187961801</v>
      </c>
      <c r="G1865" s="18" t="s">
        <v>122</v>
      </c>
    </row>
    <row r="1866" spans="2:7" x14ac:dyDescent="0.25">
      <c r="B1866" s="16" t="s">
        <v>124</v>
      </c>
      <c r="C1866" s="17">
        <v>38903</v>
      </c>
      <c r="D1866" s="18" t="s">
        <v>118</v>
      </c>
      <c r="E1866" s="19">
        <v>-2</v>
      </c>
      <c r="F1866" s="20">
        <v>-3.59243774448968</v>
      </c>
      <c r="G1866" s="18" t="s">
        <v>116</v>
      </c>
    </row>
    <row r="1867" spans="2:7" x14ac:dyDescent="0.25">
      <c r="B1867" s="16" t="s">
        <v>126</v>
      </c>
      <c r="C1867" s="17">
        <v>38991</v>
      </c>
      <c r="D1867" s="18" t="s">
        <v>118</v>
      </c>
      <c r="E1867" s="19">
        <v>-7</v>
      </c>
      <c r="F1867" s="20">
        <v>-18.939063444337702</v>
      </c>
      <c r="G1867" s="18" t="s">
        <v>116</v>
      </c>
    </row>
    <row r="1868" spans="2:7" x14ac:dyDescent="0.25">
      <c r="B1868" s="16" t="s">
        <v>126</v>
      </c>
      <c r="C1868" s="17">
        <v>38947</v>
      </c>
      <c r="D1868" s="18" t="s">
        <v>128</v>
      </c>
      <c r="E1868" s="19">
        <v>73</v>
      </c>
      <c r="F1868" s="20">
        <v>220.77421208293501</v>
      </c>
      <c r="G1868" s="18" t="s">
        <v>127</v>
      </c>
    </row>
    <row r="1869" spans="2:7" x14ac:dyDescent="0.25">
      <c r="B1869" s="16" t="s">
        <v>117</v>
      </c>
      <c r="C1869" s="17">
        <v>38452</v>
      </c>
      <c r="D1869" s="18" t="s">
        <v>125</v>
      </c>
      <c r="E1869" s="19">
        <v>24</v>
      </c>
      <c r="F1869" s="20">
        <v>73.585989082063804</v>
      </c>
      <c r="G1869" s="18" t="s">
        <v>116</v>
      </c>
    </row>
    <row r="1870" spans="2:7" x14ac:dyDescent="0.25">
      <c r="B1870" s="16" t="s">
        <v>114</v>
      </c>
      <c r="C1870" s="17">
        <v>38628</v>
      </c>
      <c r="D1870" s="18" t="s">
        <v>121</v>
      </c>
      <c r="E1870" s="19">
        <v>18</v>
      </c>
      <c r="F1870" s="20">
        <v>56.0844549342088</v>
      </c>
      <c r="G1870" s="18" t="s">
        <v>127</v>
      </c>
    </row>
    <row r="1871" spans="2:7" x14ac:dyDescent="0.25">
      <c r="B1871" s="16" t="s">
        <v>117</v>
      </c>
      <c r="C1871" s="17">
        <v>39046</v>
      </c>
      <c r="D1871" s="18" t="s">
        <v>128</v>
      </c>
      <c r="E1871" s="19">
        <v>49</v>
      </c>
      <c r="F1871" s="20">
        <v>149.40493820151801</v>
      </c>
      <c r="G1871" s="18" t="s">
        <v>122</v>
      </c>
    </row>
    <row r="1872" spans="2:7" x14ac:dyDescent="0.25">
      <c r="B1872" s="16" t="s">
        <v>131</v>
      </c>
      <c r="C1872" s="17">
        <v>38353</v>
      </c>
      <c r="D1872" s="18" t="s">
        <v>128</v>
      </c>
      <c r="E1872" s="19">
        <v>21</v>
      </c>
      <c r="F1872" s="20">
        <v>64.683872648507403</v>
      </c>
      <c r="G1872" s="18" t="s">
        <v>119</v>
      </c>
    </row>
    <row r="1873" spans="2:7" x14ac:dyDescent="0.25">
      <c r="B1873" s="16" t="s">
        <v>124</v>
      </c>
      <c r="C1873" s="17">
        <v>38122</v>
      </c>
      <c r="D1873" s="18" t="s">
        <v>118</v>
      </c>
      <c r="E1873" s="19">
        <v>2</v>
      </c>
      <c r="F1873" s="20">
        <v>7.9938401735771096</v>
      </c>
      <c r="G1873" s="18" t="s">
        <v>116</v>
      </c>
    </row>
    <row r="1874" spans="2:7" x14ac:dyDescent="0.25">
      <c r="B1874" s="16" t="s">
        <v>131</v>
      </c>
      <c r="C1874" s="17">
        <v>38309</v>
      </c>
      <c r="D1874" s="18" t="s">
        <v>118</v>
      </c>
      <c r="E1874" s="19">
        <v>83</v>
      </c>
      <c r="F1874" s="20">
        <v>250.875393505457</v>
      </c>
      <c r="G1874" s="18" t="s">
        <v>116</v>
      </c>
    </row>
    <row r="1875" spans="2:7" x14ac:dyDescent="0.25">
      <c r="B1875" s="16" t="s">
        <v>124</v>
      </c>
      <c r="C1875" s="17">
        <v>38353</v>
      </c>
      <c r="D1875" s="18" t="s">
        <v>115</v>
      </c>
      <c r="E1875" s="19">
        <v>63</v>
      </c>
      <c r="F1875" s="20">
        <v>191.147606721095</v>
      </c>
      <c r="G1875" s="18" t="s">
        <v>116</v>
      </c>
    </row>
    <row r="1876" spans="2:7" x14ac:dyDescent="0.25">
      <c r="B1876" s="16" t="s">
        <v>126</v>
      </c>
      <c r="C1876" s="17">
        <v>38045</v>
      </c>
      <c r="D1876" s="18" t="s">
        <v>121</v>
      </c>
      <c r="E1876" s="19">
        <v>54</v>
      </c>
      <c r="F1876" s="20">
        <v>163.866285390207</v>
      </c>
      <c r="G1876" s="18" t="s">
        <v>119</v>
      </c>
    </row>
    <row r="1877" spans="2:7" x14ac:dyDescent="0.25">
      <c r="B1877" s="16" t="s">
        <v>124</v>
      </c>
      <c r="C1877" s="17">
        <v>38243</v>
      </c>
      <c r="D1877" s="18" t="s">
        <v>115</v>
      </c>
      <c r="E1877" s="19">
        <v>19</v>
      </c>
      <c r="F1877" s="20">
        <v>59.7152608475227</v>
      </c>
      <c r="G1877" s="18" t="s">
        <v>122</v>
      </c>
    </row>
    <row r="1878" spans="2:7" x14ac:dyDescent="0.25">
      <c r="B1878" s="16" t="s">
        <v>131</v>
      </c>
      <c r="C1878" s="17">
        <v>38243</v>
      </c>
      <c r="D1878" s="18" t="s">
        <v>125</v>
      </c>
      <c r="E1878" s="19">
        <v>66</v>
      </c>
      <c r="F1878" s="20">
        <v>199.36159710188701</v>
      </c>
      <c r="G1878" s="18" t="s">
        <v>127</v>
      </c>
    </row>
    <row r="1879" spans="2:7" x14ac:dyDescent="0.25">
      <c r="B1879" s="16" t="s">
        <v>114</v>
      </c>
      <c r="C1879" s="17">
        <v>38133</v>
      </c>
      <c r="D1879" s="18" t="s">
        <v>115</v>
      </c>
      <c r="E1879" s="19">
        <v>60</v>
      </c>
      <c r="F1879" s="20">
        <v>182.28071376505699</v>
      </c>
      <c r="G1879" s="18" t="s">
        <v>116</v>
      </c>
    </row>
    <row r="1880" spans="2:7" x14ac:dyDescent="0.25">
      <c r="B1880" s="16" t="s">
        <v>120</v>
      </c>
      <c r="C1880" s="17">
        <v>38947</v>
      </c>
      <c r="D1880" s="18" t="s">
        <v>125</v>
      </c>
      <c r="E1880" s="19">
        <v>90</v>
      </c>
      <c r="F1880" s="20">
        <v>271.85208039455398</v>
      </c>
      <c r="G1880" s="18" t="s">
        <v>119</v>
      </c>
    </row>
    <row r="1881" spans="2:7" x14ac:dyDescent="0.25">
      <c r="B1881" s="16" t="s">
        <v>129</v>
      </c>
      <c r="C1881" s="17">
        <v>39068</v>
      </c>
      <c r="D1881" s="18" t="s">
        <v>115</v>
      </c>
      <c r="E1881" s="19">
        <v>59</v>
      </c>
      <c r="F1881" s="20">
        <v>178.650302303991</v>
      </c>
      <c r="G1881" s="18" t="s">
        <v>116</v>
      </c>
    </row>
    <row r="1882" spans="2:7" x14ac:dyDescent="0.25">
      <c r="B1882" s="16" t="s">
        <v>129</v>
      </c>
      <c r="C1882" s="17">
        <v>38628</v>
      </c>
      <c r="D1882" s="18" t="s">
        <v>118</v>
      </c>
      <c r="E1882" s="19">
        <v>0</v>
      </c>
      <c r="F1882" s="20">
        <v>2.6560689007562899</v>
      </c>
      <c r="G1882" s="18" t="s">
        <v>127</v>
      </c>
    </row>
    <row r="1883" spans="2:7" x14ac:dyDescent="0.25">
      <c r="B1883" s="16" t="s">
        <v>130</v>
      </c>
      <c r="C1883" s="17">
        <v>38067</v>
      </c>
      <c r="D1883" s="18" t="s">
        <v>118</v>
      </c>
      <c r="E1883" s="19">
        <v>72</v>
      </c>
      <c r="F1883" s="20">
        <v>217.90015045055301</v>
      </c>
      <c r="G1883" s="18" t="s">
        <v>119</v>
      </c>
    </row>
    <row r="1884" spans="2:7" x14ac:dyDescent="0.25">
      <c r="B1884" s="16" t="s">
        <v>114</v>
      </c>
      <c r="C1884" s="17">
        <v>38188</v>
      </c>
      <c r="D1884" s="18" t="s">
        <v>115</v>
      </c>
      <c r="E1884" s="19">
        <v>-6</v>
      </c>
      <c r="F1884" s="20">
        <v>-15.7359596905203</v>
      </c>
      <c r="G1884" s="18" t="s">
        <v>127</v>
      </c>
    </row>
    <row r="1885" spans="2:7" x14ac:dyDescent="0.25">
      <c r="B1885" s="16" t="s">
        <v>117</v>
      </c>
      <c r="C1885" s="17">
        <v>38859</v>
      </c>
      <c r="D1885" s="18" t="s">
        <v>115</v>
      </c>
      <c r="E1885" s="19">
        <v>89</v>
      </c>
      <c r="F1885" s="20">
        <v>269.39552816852103</v>
      </c>
      <c r="G1885" s="18" t="s">
        <v>122</v>
      </c>
    </row>
    <row r="1886" spans="2:7" x14ac:dyDescent="0.25">
      <c r="B1886" s="16" t="s">
        <v>120</v>
      </c>
      <c r="C1886" s="17">
        <v>38848</v>
      </c>
      <c r="D1886" s="18" t="s">
        <v>115</v>
      </c>
      <c r="E1886" s="19">
        <v>12</v>
      </c>
      <c r="F1886" s="20">
        <v>37.837711255972998</v>
      </c>
      <c r="G1886" s="18" t="s">
        <v>122</v>
      </c>
    </row>
    <row r="1887" spans="2:7" x14ac:dyDescent="0.25">
      <c r="B1887" s="16" t="s">
        <v>126</v>
      </c>
      <c r="C1887" s="17">
        <v>38573</v>
      </c>
      <c r="D1887" s="18" t="s">
        <v>128</v>
      </c>
      <c r="E1887" s="19">
        <v>89</v>
      </c>
      <c r="F1887" s="20">
        <v>269.14754282019402</v>
      </c>
      <c r="G1887" s="18" t="s">
        <v>116</v>
      </c>
    </row>
    <row r="1888" spans="2:7" x14ac:dyDescent="0.25">
      <c r="B1888" s="16" t="s">
        <v>123</v>
      </c>
      <c r="C1888" s="17">
        <v>38463</v>
      </c>
      <c r="D1888" s="18" t="s">
        <v>115</v>
      </c>
      <c r="E1888" s="19">
        <v>61</v>
      </c>
      <c r="F1888" s="20">
        <v>185.31478831640101</v>
      </c>
      <c r="G1888" s="18" t="s">
        <v>119</v>
      </c>
    </row>
    <row r="1889" spans="2:7" x14ac:dyDescent="0.25">
      <c r="B1889" s="16" t="s">
        <v>124</v>
      </c>
      <c r="C1889" s="17">
        <v>38551</v>
      </c>
      <c r="D1889" s="18" t="s">
        <v>125</v>
      </c>
      <c r="E1889" s="19">
        <v>24</v>
      </c>
      <c r="F1889" s="20">
        <v>73.811151860326305</v>
      </c>
      <c r="G1889" s="18" t="s">
        <v>122</v>
      </c>
    </row>
    <row r="1890" spans="2:7" x14ac:dyDescent="0.25">
      <c r="B1890" s="16" t="s">
        <v>129</v>
      </c>
      <c r="C1890" s="17">
        <v>39046</v>
      </c>
      <c r="D1890" s="18" t="s">
        <v>125</v>
      </c>
      <c r="E1890" s="19">
        <v>76</v>
      </c>
      <c r="F1890" s="20">
        <v>229.91780812643401</v>
      </c>
      <c r="G1890" s="18" t="s">
        <v>122</v>
      </c>
    </row>
    <row r="1891" spans="2:7" x14ac:dyDescent="0.25">
      <c r="B1891" s="16" t="s">
        <v>131</v>
      </c>
      <c r="C1891" s="17">
        <v>38518</v>
      </c>
      <c r="D1891" s="18" t="s">
        <v>118</v>
      </c>
      <c r="E1891" s="19">
        <v>16</v>
      </c>
      <c r="F1891" s="20">
        <v>49.753987400329798</v>
      </c>
      <c r="G1891" s="18" t="s">
        <v>127</v>
      </c>
    </row>
    <row r="1892" spans="2:7" x14ac:dyDescent="0.25">
      <c r="B1892" s="16" t="s">
        <v>114</v>
      </c>
      <c r="C1892" s="17">
        <v>38452</v>
      </c>
      <c r="D1892" s="18" t="s">
        <v>118</v>
      </c>
      <c r="E1892" s="19">
        <v>39</v>
      </c>
      <c r="F1892" s="20">
        <v>119.18883187506999</v>
      </c>
      <c r="G1892" s="18" t="s">
        <v>127</v>
      </c>
    </row>
    <row r="1893" spans="2:7" x14ac:dyDescent="0.25">
      <c r="B1893" s="16" t="s">
        <v>131</v>
      </c>
      <c r="C1893" s="17">
        <v>38771</v>
      </c>
      <c r="D1893" s="18" t="s">
        <v>128</v>
      </c>
      <c r="E1893" s="19">
        <v>92</v>
      </c>
      <c r="F1893" s="20">
        <v>278.43491112447299</v>
      </c>
      <c r="G1893" s="18" t="s">
        <v>122</v>
      </c>
    </row>
    <row r="1894" spans="2:7" x14ac:dyDescent="0.25">
      <c r="B1894" s="16" t="s">
        <v>131</v>
      </c>
      <c r="C1894" s="17">
        <v>38199</v>
      </c>
      <c r="D1894" s="18" t="s">
        <v>118</v>
      </c>
      <c r="E1894" s="19">
        <v>20</v>
      </c>
      <c r="F1894" s="20">
        <v>61.923857472778998</v>
      </c>
      <c r="G1894" s="18" t="s">
        <v>119</v>
      </c>
    </row>
    <row r="1895" spans="2:7" x14ac:dyDescent="0.25">
      <c r="B1895" s="16" t="s">
        <v>124</v>
      </c>
      <c r="C1895" s="17">
        <v>38122</v>
      </c>
      <c r="D1895" s="18" t="s">
        <v>115</v>
      </c>
      <c r="E1895" s="19">
        <v>60</v>
      </c>
      <c r="F1895" s="20">
        <v>181.87034788891401</v>
      </c>
      <c r="G1895" s="18" t="s">
        <v>127</v>
      </c>
    </row>
    <row r="1896" spans="2:7" x14ac:dyDescent="0.25">
      <c r="B1896" s="16" t="s">
        <v>129</v>
      </c>
      <c r="C1896" s="17">
        <v>38683</v>
      </c>
      <c r="D1896" s="18" t="s">
        <v>125</v>
      </c>
      <c r="E1896" s="19">
        <v>15</v>
      </c>
      <c r="F1896" s="20">
        <v>47.161022333179403</v>
      </c>
      <c r="G1896" s="18" t="s">
        <v>127</v>
      </c>
    </row>
    <row r="1897" spans="2:7" x14ac:dyDescent="0.25">
      <c r="B1897" s="16" t="s">
        <v>120</v>
      </c>
      <c r="C1897" s="17">
        <v>38397</v>
      </c>
      <c r="D1897" s="18" t="s">
        <v>118</v>
      </c>
      <c r="E1897" s="19">
        <v>36</v>
      </c>
      <c r="F1897" s="20">
        <v>109.842599150399</v>
      </c>
      <c r="G1897" s="18" t="s">
        <v>127</v>
      </c>
    </row>
    <row r="1898" spans="2:7" x14ac:dyDescent="0.25">
      <c r="B1898" s="16" t="s">
        <v>124</v>
      </c>
      <c r="C1898" s="17">
        <v>38661</v>
      </c>
      <c r="D1898" s="18" t="s">
        <v>115</v>
      </c>
      <c r="E1898" s="19">
        <v>46</v>
      </c>
      <c r="F1898" s="20">
        <v>140.40889935751201</v>
      </c>
      <c r="G1898" s="18" t="s">
        <v>122</v>
      </c>
    </row>
    <row r="1899" spans="2:7" x14ac:dyDescent="0.25">
      <c r="B1899" s="16" t="s">
        <v>123</v>
      </c>
      <c r="C1899" s="17">
        <v>38001</v>
      </c>
      <c r="D1899" s="18" t="s">
        <v>121</v>
      </c>
      <c r="E1899" s="19">
        <v>72</v>
      </c>
      <c r="F1899" s="20">
        <v>217.83588624347399</v>
      </c>
      <c r="G1899" s="18" t="s">
        <v>122</v>
      </c>
    </row>
    <row r="1900" spans="2:7" x14ac:dyDescent="0.25">
      <c r="B1900" s="16" t="s">
        <v>117</v>
      </c>
      <c r="C1900" s="17">
        <v>39024</v>
      </c>
      <c r="D1900" s="18" t="s">
        <v>125</v>
      </c>
      <c r="E1900" s="19">
        <v>28</v>
      </c>
      <c r="F1900" s="20">
        <v>85.656829526557701</v>
      </c>
      <c r="G1900" s="18" t="s">
        <v>116</v>
      </c>
    </row>
    <row r="1901" spans="2:7" x14ac:dyDescent="0.25">
      <c r="B1901" s="16" t="s">
        <v>126</v>
      </c>
      <c r="C1901" s="17">
        <v>38881</v>
      </c>
      <c r="D1901" s="18" t="s">
        <v>125</v>
      </c>
      <c r="E1901" s="19">
        <v>54</v>
      </c>
      <c r="F1901" s="20">
        <v>164.487334231414</v>
      </c>
      <c r="G1901" s="18" t="s">
        <v>119</v>
      </c>
    </row>
  </sheetData>
  <autoFilter ref="B10:G1901" xr:uid="{00000000-0001-0000-0100-000000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4CF3-4E34-B946-8C0D-384396C268D7}">
  <dimension ref="B1:I1587"/>
  <sheetViews>
    <sheetView zoomScale="99" zoomScaleNormal="99" workbookViewId="0">
      <selection activeCell="N15" sqref="N15"/>
    </sheetView>
  </sheetViews>
  <sheetFormatPr baseColWidth="10" defaultColWidth="8.6640625" defaultRowHeight="19" x14ac:dyDescent="0.25"/>
  <cols>
    <col min="1" max="1" width="8.6640625" style="13"/>
    <col min="2" max="2" width="148.5" style="13" bestFit="1" customWidth="1"/>
    <col min="3" max="3" width="13.5" style="13" customWidth="1"/>
    <col min="4" max="16384" width="8.6640625" style="13"/>
  </cols>
  <sheetData>
    <row r="1" spans="2:9" x14ac:dyDescent="0.25">
      <c r="B1" s="13" t="s">
        <v>132</v>
      </c>
    </row>
    <row r="2" spans="2:9" x14ac:dyDescent="0.25">
      <c r="B2" s="13" t="s">
        <v>133</v>
      </c>
    </row>
    <row r="3" spans="2:9" x14ac:dyDescent="0.25">
      <c r="B3" s="13" t="s">
        <v>134</v>
      </c>
    </row>
    <row r="5" spans="2:9" x14ac:dyDescent="0.25">
      <c r="B5" s="22" t="s">
        <v>109</v>
      </c>
      <c r="C5" s="22" t="s">
        <v>135</v>
      </c>
      <c r="D5" s="22" t="s">
        <v>136</v>
      </c>
      <c r="G5" s="23" t="s">
        <v>137</v>
      </c>
      <c r="I5" s="24" t="s">
        <v>138</v>
      </c>
    </row>
    <row r="6" spans="2:9" x14ac:dyDescent="0.25">
      <c r="B6" s="25">
        <v>1871.01</v>
      </c>
      <c r="C6" s="26">
        <v>4.4400000000000004</v>
      </c>
      <c r="D6" s="27"/>
      <c r="G6" s="13" t="s">
        <v>139</v>
      </c>
      <c r="I6" s="13" t="s">
        <v>140</v>
      </c>
    </row>
    <row r="7" spans="2:9" x14ac:dyDescent="0.25">
      <c r="B7" s="25">
        <v>1872</v>
      </c>
      <c r="C7" s="26">
        <v>4.5</v>
      </c>
      <c r="D7" s="28">
        <v>1.35135135135134E-2</v>
      </c>
    </row>
    <row r="8" spans="2:9" x14ac:dyDescent="0.25">
      <c r="B8" s="25">
        <v>1873</v>
      </c>
      <c r="C8" s="26">
        <v>4.6100000000000003</v>
      </c>
      <c r="D8" s="28">
        <v>2.4444444444444498E-2</v>
      </c>
      <c r="G8" s="13" t="s">
        <v>141</v>
      </c>
    </row>
    <row r="9" spans="2:9" x14ac:dyDescent="0.25">
      <c r="B9" s="25">
        <v>1874</v>
      </c>
      <c r="C9" s="26">
        <v>4.74</v>
      </c>
      <c r="D9" s="28">
        <v>2.8199566160520599E-2</v>
      </c>
      <c r="G9" s="13" t="s">
        <v>142</v>
      </c>
    </row>
    <row r="10" spans="2:9" x14ac:dyDescent="0.25">
      <c r="B10" s="25">
        <v>1875</v>
      </c>
      <c r="C10" s="26">
        <v>4.8600000000000003</v>
      </c>
      <c r="D10" s="28">
        <v>2.5316455696202399E-2</v>
      </c>
      <c r="G10" s="13" t="s">
        <v>143</v>
      </c>
    </row>
    <row r="11" spans="2:9" x14ac:dyDescent="0.25">
      <c r="B11" s="25">
        <v>1876</v>
      </c>
      <c r="C11" s="26">
        <v>4.82</v>
      </c>
      <c r="D11" s="28">
        <v>-8.2304526748970801E-3</v>
      </c>
    </row>
    <row r="12" spans="2:9" x14ac:dyDescent="0.25">
      <c r="B12" s="25">
        <v>1877</v>
      </c>
      <c r="C12" s="26">
        <v>4.7300000000000004</v>
      </c>
      <c r="D12" s="28">
        <v>-1.8672199170124401E-2</v>
      </c>
    </row>
    <row r="13" spans="2:9" x14ac:dyDescent="0.25">
      <c r="B13" s="25">
        <v>1878</v>
      </c>
      <c r="C13" s="26">
        <v>4.79</v>
      </c>
      <c r="D13" s="28">
        <v>1.2684989429175399E-2</v>
      </c>
    </row>
    <row r="14" spans="2:9" x14ac:dyDescent="0.25">
      <c r="B14" s="25">
        <v>1879</v>
      </c>
      <c r="C14" s="26">
        <v>4.84</v>
      </c>
      <c r="D14" s="28">
        <v>1.0438413361169002E-2</v>
      </c>
    </row>
    <row r="15" spans="2:9" x14ac:dyDescent="0.25">
      <c r="B15" s="25">
        <v>1880</v>
      </c>
      <c r="C15" s="26">
        <v>4.59</v>
      </c>
      <c r="D15" s="28">
        <v>-5.16528925619835E-2</v>
      </c>
    </row>
    <row r="16" spans="2:9" x14ac:dyDescent="0.25">
      <c r="B16" s="25">
        <v>1881</v>
      </c>
      <c r="C16" s="26">
        <v>4.6399999999999997</v>
      </c>
      <c r="D16" s="28">
        <v>1.0893246187363899E-2</v>
      </c>
    </row>
    <row r="17" spans="2:4" x14ac:dyDescent="0.25">
      <c r="B17" s="25">
        <v>1882</v>
      </c>
      <c r="C17" s="26">
        <v>4.74</v>
      </c>
      <c r="D17" s="28">
        <v>2.1551724137931001E-2</v>
      </c>
    </row>
    <row r="18" spans="2:4" x14ac:dyDescent="0.25">
      <c r="B18" s="25">
        <v>1883</v>
      </c>
      <c r="C18" s="26">
        <v>4.8600000000000003</v>
      </c>
      <c r="D18" s="28">
        <v>2.5316455696202399E-2</v>
      </c>
    </row>
    <row r="19" spans="2:4" x14ac:dyDescent="0.25">
      <c r="B19" s="25">
        <v>1884</v>
      </c>
      <c r="C19" s="26">
        <v>4.88</v>
      </c>
      <c r="D19" s="28">
        <v>4.1152263374484299E-3</v>
      </c>
    </row>
    <row r="20" spans="2:4" x14ac:dyDescent="0.25">
      <c r="B20" s="25">
        <v>1885</v>
      </c>
      <c r="C20" s="26">
        <v>5.04</v>
      </c>
      <c r="D20" s="28">
        <v>3.2786885245901697E-2</v>
      </c>
    </row>
    <row r="21" spans="2:4" x14ac:dyDescent="0.25">
      <c r="B21" s="25">
        <v>1886</v>
      </c>
      <c r="C21" s="26">
        <v>5.18</v>
      </c>
      <c r="D21" s="28">
        <v>2.77777777777777E-2</v>
      </c>
    </row>
    <row r="22" spans="2:4" x14ac:dyDescent="0.25">
      <c r="B22" s="25">
        <v>1887</v>
      </c>
      <c r="C22" s="26">
        <v>5.18</v>
      </c>
      <c r="D22" s="28">
        <v>0</v>
      </c>
    </row>
    <row r="23" spans="2:4" x14ac:dyDescent="0.25">
      <c r="B23" s="25">
        <v>1888</v>
      </c>
      <c r="C23" s="26">
        <v>5.13</v>
      </c>
      <c r="D23" s="28">
        <v>-9.6525096525096315E-3</v>
      </c>
    </row>
    <row r="24" spans="2:4" x14ac:dyDescent="0.25">
      <c r="B24" s="25">
        <v>1889</v>
      </c>
      <c r="C24" s="26">
        <v>5.0999999999999996</v>
      </c>
      <c r="D24" s="28">
        <v>-5.8479532163743207E-3</v>
      </c>
    </row>
    <row r="25" spans="2:4" x14ac:dyDescent="0.25">
      <c r="B25" s="25">
        <v>1890</v>
      </c>
      <c r="C25" s="26">
        <v>5.04</v>
      </c>
      <c r="D25" s="28">
        <v>-1.1764705882352899E-2</v>
      </c>
    </row>
    <row r="26" spans="2:4" x14ac:dyDescent="0.25">
      <c r="B26" s="25">
        <v>1891</v>
      </c>
      <c r="C26" s="26">
        <v>4.95</v>
      </c>
      <c r="D26" s="28">
        <v>-1.7857142857142801E-2</v>
      </c>
    </row>
    <row r="27" spans="2:4" x14ac:dyDescent="0.25">
      <c r="B27" s="25">
        <v>1892</v>
      </c>
      <c r="C27" s="26">
        <v>4.97</v>
      </c>
      <c r="D27" s="28">
        <v>4.04040404040384E-3</v>
      </c>
    </row>
    <row r="28" spans="2:4" x14ac:dyDescent="0.25">
      <c r="B28" s="25">
        <v>1893</v>
      </c>
      <c r="C28" s="26">
        <v>4.95</v>
      </c>
      <c r="D28" s="28">
        <v>-4.0241448692152106E-3</v>
      </c>
    </row>
    <row r="29" spans="2:4" x14ac:dyDescent="0.25">
      <c r="B29" s="25">
        <v>1894</v>
      </c>
      <c r="C29" s="26">
        <v>5.07</v>
      </c>
      <c r="D29" s="28">
        <v>2.4242424242424201E-2</v>
      </c>
    </row>
    <row r="30" spans="2:4" x14ac:dyDescent="0.25">
      <c r="B30" s="25">
        <v>1895</v>
      </c>
      <c r="C30" s="26">
        <v>5.1100000000000003</v>
      </c>
      <c r="D30" s="28">
        <v>7.8895463510848512E-3</v>
      </c>
    </row>
    <row r="31" spans="2:4" x14ac:dyDescent="0.25">
      <c r="B31" s="25">
        <v>1896</v>
      </c>
      <c r="C31" s="26">
        <v>5.15</v>
      </c>
      <c r="D31" s="28">
        <v>7.827788649706461E-3</v>
      </c>
    </row>
    <row r="32" spans="2:4" x14ac:dyDescent="0.25">
      <c r="B32" s="25">
        <v>1897</v>
      </c>
      <c r="C32" s="26">
        <v>5.1100000000000003</v>
      </c>
      <c r="D32" s="28">
        <v>-7.7669902912621607E-3</v>
      </c>
    </row>
    <row r="33" spans="2:4" x14ac:dyDescent="0.25">
      <c r="B33" s="25">
        <v>1898</v>
      </c>
      <c r="C33" s="26">
        <v>5.04</v>
      </c>
      <c r="D33" s="28">
        <v>-1.3698630136986399E-2</v>
      </c>
    </row>
    <row r="34" spans="2:4" x14ac:dyDescent="0.25">
      <c r="B34" s="25">
        <v>1899</v>
      </c>
      <c r="C34" s="26">
        <v>5.05</v>
      </c>
      <c r="D34" s="28">
        <v>1.9841269841269801E-3</v>
      </c>
    </row>
    <row r="35" spans="2:4" x14ac:dyDescent="0.25">
      <c r="B35" s="25">
        <v>1900</v>
      </c>
      <c r="C35" s="26">
        <v>4.9800000000000004</v>
      </c>
      <c r="D35" s="28">
        <v>-1.3861386138613799E-2</v>
      </c>
    </row>
    <row r="36" spans="2:4" x14ac:dyDescent="0.25">
      <c r="B36" s="25">
        <v>1901</v>
      </c>
      <c r="C36" s="26">
        <v>4.97</v>
      </c>
      <c r="D36" s="28">
        <v>-2.00803212851419E-3</v>
      </c>
    </row>
    <row r="37" spans="2:4" x14ac:dyDescent="0.25">
      <c r="B37" s="25">
        <v>1902</v>
      </c>
      <c r="C37" s="26">
        <v>4.97</v>
      </c>
      <c r="D37" s="28">
        <v>0</v>
      </c>
    </row>
    <row r="38" spans="2:4" x14ac:dyDescent="0.25">
      <c r="B38" s="25">
        <v>1903</v>
      </c>
      <c r="C38" s="26">
        <v>4.59</v>
      </c>
      <c r="D38" s="28">
        <v>-7.6458752515090503E-2</v>
      </c>
    </row>
    <row r="39" spans="2:4" x14ac:dyDescent="0.25">
      <c r="B39" s="25">
        <v>1904</v>
      </c>
      <c r="C39" s="26">
        <v>4.1900000000000004</v>
      </c>
      <c r="D39" s="28">
        <v>-8.71459694989105E-2</v>
      </c>
    </row>
    <row r="40" spans="2:4" x14ac:dyDescent="0.25">
      <c r="B40" s="25">
        <v>1905</v>
      </c>
      <c r="C40" s="26">
        <v>4.04</v>
      </c>
      <c r="D40" s="28">
        <v>-3.5799522673031096E-2</v>
      </c>
    </row>
    <row r="41" spans="2:4" x14ac:dyDescent="0.25">
      <c r="B41" s="25">
        <v>1906</v>
      </c>
      <c r="C41" s="26">
        <v>4.42</v>
      </c>
      <c r="D41" s="28">
        <v>9.4059405940594101E-2</v>
      </c>
    </row>
    <row r="42" spans="2:4" x14ac:dyDescent="0.25">
      <c r="B42" s="25">
        <v>1907</v>
      </c>
      <c r="C42" s="26">
        <v>4.66</v>
      </c>
      <c r="D42" s="28">
        <v>5.4298642533936702E-2</v>
      </c>
    </row>
    <row r="43" spans="2:4" x14ac:dyDescent="0.25">
      <c r="B43" s="25">
        <v>1908</v>
      </c>
      <c r="C43" s="26">
        <v>4.8</v>
      </c>
      <c r="D43" s="28">
        <v>3.0042918454935598E-2</v>
      </c>
    </row>
    <row r="44" spans="2:4" x14ac:dyDescent="0.25">
      <c r="B44" s="25">
        <v>1909</v>
      </c>
      <c r="C44" s="26">
        <v>4.7300000000000004</v>
      </c>
      <c r="D44" s="28">
        <v>-1.45833333333332E-2</v>
      </c>
    </row>
    <row r="45" spans="2:4" x14ac:dyDescent="0.25">
      <c r="B45" s="25">
        <v>1910</v>
      </c>
      <c r="C45" s="26">
        <v>4.5999999999999996</v>
      </c>
      <c r="D45" s="28">
        <v>-2.74841437632137E-2</v>
      </c>
    </row>
    <row r="46" spans="2:4" x14ac:dyDescent="0.25">
      <c r="B46" s="25">
        <v>1911</v>
      </c>
      <c r="C46" s="26">
        <v>4.4800000000000004</v>
      </c>
      <c r="D46" s="28">
        <v>-2.6086956521739001E-2</v>
      </c>
    </row>
    <row r="47" spans="2:4" x14ac:dyDescent="0.25">
      <c r="B47" s="25">
        <v>1912</v>
      </c>
      <c r="C47" s="26">
        <v>4.46</v>
      </c>
      <c r="D47" s="28">
        <v>-4.4642857142858103E-3</v>
      </c>
    </row>
    <row r="48" spans="2:4" x14ac:dyDescent="0.25">
      <c r="B48" s="25">
        <v>1913</v>
      </c>
      <c r="C48" s="26">
        <v>4.46</v>
      </c>
      <c r="D48" s="28">
        <v>0</v>
      </c>
    </row>
    <row r="49" spans="2:4" x14ac:dyDescent="0.25">
      <c r="B49" s="25">
        <v>1914</v>
      </c>
      <c r="C49" s="26">
        <v>4.47</v>
      </c>
      <c r="D49" s="28">
        <v>2.2421524663676102E-3</v>
      </c>
    </row>
    <row r="50" spans="2:4" x14ac:dyDescent="0.25">
      <c r="B50" s="25">
        <v>1915</v>
      </c>
      <c r="C50" s="26">
        <v>4.54</v>
      </c>
      <c r="D50" s="28">
        <v>1.5659955257270701E-2</v>
      </c>
    </row>
    <row r="51" spans="2:4" x14ac:dyDescent="0.25">
      <c r="B51" s="25">
        <v>1916</v>
      </c>
      <c r="C51" s="26">
        <v>4.53</v>
      </c>
      <c r="D51" s="28">
        <v>-2.20264317180607E-3</v>
      </c>
    </row>
    <row r="52" spans="2:4" x14ac:dyDescent="0.25">
      <c r="B52" s="25">
        <v>1917</v>
      </c>
      <c r="C52" s="26">
        <v>4.57</v>
      </c>
      <c r="D52" s="28">
        <v>8.830022075055231E-3</v>
      </c>
    </row>
    <row r="53" spans="2:4" x14ac:dyDescent="0.25">
      <c r="B53" s="25">
        <v>1918</v>
      </c>
      <c r="C53" s="26">
        <v>4.54</v>
      </c>
      <c r="D53" s="28">
        <v>-6.5645514223194902E-3</v>
      </c>
    </row>
    <row r="54" spans="2:4" x14ac:dyDescent="0.25">
      <c r="B54" s="25">
        <v>1919</v>
      </c>
      <c r="C54" s="26">
        <v>4.54</v>
      </c>
      <c r="D54" s="28">
        <v>0</v>
      </c>
    </row>
    <row r="55" spans="2:4" x14ac:dyDescent="0.25">
      <c r="B55" s="25">
        <v>1920</v>
      </c>
      <c r="C55" s="26">
        <v>4.53</v>
      </c>
      <c r="D55" s="28">
        <v>-2.20264317180607E-3</v>
      </c>
    </row>
    <row r="56" spans="2:4" x14ac:dyDescent="0.25">
      <c r="B56" s="25">
        <v>1921</v>
      </c>
      <c r="C56" s="26">
        <v>4.59</v>
      </c>
      <c r="D56" s="28">
        <v>1.3245033112582599E-2</v>
      </c>
    </row>
    <row r="57" spans="2:4" x14ac:dyDescent="0.25">
      <c r="B57" s="25">
        <v>1922</v>
      </c>
      <c r="C57" s="26">
        <v>4.6500000000000004</v>
      </c>
      <c r="D57" s="28">
        <v>1.3071895424836799E-2</v>
      </c>
    </row>
    <row r="58" spans="2:4" x14ac:dyDescent="0.25">
      <c r="B58" s="25">
        <v>1923</v>
      </c>
      <c r="C58" s="26">
        <v>4.47</v>
      </c>
      <c r="D58" s="28">
        <v>-3.8709677419354896E-2</v>
      </c>
    </row>
    <row r="59" spans="2:4" x14ac:dyDescent="0.25">
      <c r="B59" s="25">
        <v>1924</v>
      </c>
      <c r="C59" s="26">
        <v>4.38</v>
      </c>
      <c r="D59" s="28">
        <v>-2.0134228187919399E-2</v>
      </c>
    </row>
    <row r="60" spans="2:4" x14ac:dyDescent="0.25">
      <c r="B60" s="25">
        <v>1925</v>
      </c>
      <c r="C60" s="26">
        <v>4.3899999999999997</v>
      </c>
      <c r="D60" s="28">
        <v>2.28310502283091E-3</v>
      </c>
    </row>
    <row r="61" spans="2:4" x14ac:dyDescent="0.25">
      <c r="B61" s="25">
        <v>1926</v>
      </c>
      <c r="C61" s="26">
        <v>4.41</v>
      </c>
      <c r="D61" s="28">
        <v>4.5558086560364402E-3</v>
      </c>
    </row>
    <row r="62" spans="2:4" x14ac:dyDescent="0.25">
      <c r="B62" s="25">
        <v>1927</v>
      </c>
      <c r="C62" s="26">
        <v>4.37</v>
      </c>
      <c r="D62" s="28">
        <v>-9.0702947845805511E-3</v>
      </c>
    </row>
    <row r="63" spans="2:4" x14ac:dyDescent="0.25">
      <c r="B63" s="25">
        <v>1928</v>
      </c>
      <c r="C63" s="26">
        <v>4.3</v>
      </c>
      <c r="D63" s="28">
        <v>-1.6018306636155701E-2</v>
      </c>
    </row>
    <row r="64" spans="2:4" x14ac:dyDescent="0.25">
      <c r="B64" s="25">
        <v>1929</v>
      </c>
      <c r="C64" s="26">
        <v>4.37</v>
      </c>
      <c r="D64" s="28">
        <v>1.6279069767442002E-2</v>
      </c>
    </row>
    <row r="65" spans="2:4" x14ac:dyDescent="0.25">
      <c r="B65" s="25">
        <v>1930</v>
      </c>
      <c r="C65" s="26">
        <v>4.37</v>
      </c>
      <c r="D65" s="28">
        <v>0</v>
      </c>
    </row>
    <row r="66" spans="2:4" x14ac:dyDescent="0.25">
      <c r="B66" s="25">
        <v>1931</v>
      </c>
      <c r="C66" s="26">
        <v>4.46</v>
      </c>
      <c r="D66" s="28">
        <v>2.0594965675057298E-2</v>
      </c>
    </row>
    <row r="67" spans="2:4" x14ac:dyDescent="0.25">
      <c r="B67" s="25">
        <v>1932</v>
      </c>
      <c r="C67" s="26">
        <v>4.5199999999999996</v>
      </c>
      <c r="D67" s="28">
        <v>1.34529147982061E-2</v>
      </c>
    </row>
    <row r="68" spans="2:4" x14ac:dyDescent="0.25">
      <c r="B68" s="25">
        <v>1933</v>
      </c>
      <c r="C68" s="26">
        <v>4.51</v>
      </c>
      <c r="D68" s="28">
        <v>-2.2123893805309201E-3</v>
      </c>
    </row>
    <row r="69" spans="2:4" x14ac:dyDescent="0.25">
      <c r="B69" s="25">
        <v>1934</v>
      </c>
      <c r="C69" s="26">
        <v>4.34</v>
      </c>
      <c r="D69" s="28">
        <v>-3.7694013303769397E-2</v>
      </c>
    </row>
    <row r="70" spans="2:4" x14ac:dyDescent="0.25">
      <c r="B70" s="25">
        <v>1935</v>
      </c>
      <c r="C70" s="26">
        <v>4.18</v>
      </c>
      <c r="D70" s="28">
        <v>-3.6866359447004698E-2</v>
      </c>
    </row>
    <row r="71" spans="2:4" x14ac:dyDescent="0.25">
      <c r="B71" s="25">
        <v>1936</v>
      </c>
      <c r="C71" s="26">
        <v>4.1500000000000004</v>
      </c>
      <c r="D71" s="28">
        <v>-7.1770334928228409E-3</v>
      </c>
    </row>
    <row r="72" spans="2:4" x14ac:dyDescent="0.25">
      <c r="B72" s="25">
        <v>1937</v>
      </c>
      <c r="C72" s="26">
        <v>4.0999999999999996</v>
      </c>
      <c r="D72" s="28">
        <v>-1.2048192771084499E-2</v>
      </c>
    </row>
    <row r="73" spans="2:4" x14ac:dyDescent="0.25">
      <c r="B73" s="25">
        <v>1938</v>
      </c>
      <c r="C73" s="26">
        <v>3.93</v>
      </c>
      <c r="D73" s="28">
        <v>-4.1463414634146302E-2</v>
      </c>
    </row>
    <row r="74" spans="2:4" x14ac:dyDescent="0.25">
      <c r="B74" s="25">
        <v>1939</v>
      </c>
      <c r="C74" s="26">
        <v>3.69</v>
      </c>
      <c r="D74" s="28">
        <v>-6.1068702290076396E-2</v>
      </c>
    </row>
    <row r="75" spans="2:4" x14ac:dyDescent="0.25">
      <c r="B75" s="25">
        <v>1940</v>
      </c>
      <c r="C75" s="26">
        <v>3.67</v>
      </c>
      <c r="D75" s="28">
        <v>-5.4200542005420401E-3</v>
      </c>
    </row>
    <row r="76" spans="2:4" x14ac:dyDescent="0.25">
      <c r="B76" s="25">
        <v>1941</v>
      </c>
      <c r="C76" s="26">
        <v>3.6</v>
      </c>
      <c r="D76" s="28">
        <v>-1.9073569482288801E-2</v>
      </c>
    </row>
    <row r="77" spans="2:4" x14ac:dyDescent="0.25">
      <c r="B77" s="25">
        <v>1942</v>
      </c>
      <c r="C77" s="26">
        <v>3.58</v>
      </c>
      <c r="D77" s="28">
        <v>-5.5555555555555402E-3</v>
      </c>
    </row>
    <row r="78" spans="2:4" x14ac:dyDescent="0.25">
      <c r="B78" s="25">
        <v>1943</v>
      </c>
      <c r="C78" s="26">
        <v>3.55</v>
      </c>
      <c r="D78" s="28">
        <v>-8.379888268156499E-3</v>
      </c>
    </row>
    <row r="79" spans="2:4" x14ac:dyDescent="0.25">
      <c r="B79" s="25">
        <v>1944</v>
      </c>
      <c r="C79" s="26">
        <v>3.34</v>
      </c>
      <c r="D79" s="28">
        <v>-5.91549295774648E-2</v>
      </c>
    </row>
    <row r="80" spans="2:4" x14ac:dyDescent="0.25">
      <c r="B80" s="25">
        <v>1945</v>
      </c>
      <c r="C80" s="26">
        <v>3.17</v>
      </c>
      <c r="D80" s="28">
        <v>-5.0898203592814398E-2</v>
      </c>
    </row>
    <row r="81" spans="2:4" x14ac:dyDescent="0.25">
      <c r="B81" s="25">
        <v>1946</v>
      </c>
      <c r="C81" s="26">
        <v>2.94</v>
      </c>
      <c r="D81" s="28">
        <v>-7.2555205047318605E-2</v>
      </c>
    </row>
    <row r="82" spans="2:4" x14ac:dyDescent="0.25">
      <c r="B82" s="25">
        <v>1947</v>
      </c>
      <c r="C82" s="26">
        <v>2.94</v>
      </c>
      <c r="D82" s="28">
        <v>0</v>
      </c>
    </row>
    <row r="83" spans="2:4" x14ac:dyDescent="0.25">
      <c r="B83" s="25">
        <v>1948</v>
      </c>
      <c r="C83" s="26">
        <v>2.73</v>
      </c>
      <c r="D83" s="28">
        <v>-7.1428571428571397E-2</v>
      </c>
    </row>
    <row r="84" spans="2:4" x14ac:dyDescent="0.25">
      <c r="B84" s="25">
        <v>1949</v>
      </c>
      <c r="C84" s="26">
        <v>2.85</v>
      </c>
      <c r="D84" s="28">
        <v>4.3956043956044001E-2</v>
      </c>
    </row>
    <row r="85" spans="2:4" x14ac:dyDescent="0.25">
      <c r="B85" s="25">
        <v>1950</v>
      </c>
      <c r="C85" s="26">
        <v>3.05</v>
      </c>
      <c r="D85" s="28">
        <v>7.0175438596491196E-2</v>
      </c>
    </row>
    <row r="86" spans="2:4" x14ac:dyDescent="0.25">
      <c r="B86" s="25">
        <v>1951</v>
      </c>
      <c r="C86" s="26">
        <v>3.24</v>
      </c>
      <c r="D86" s="28">
        <v>6.2295081967213201E-2</v>
      </c>
    </row>
    <row r="87" spans="2:4" x14ac:dyDescent="0.25">
      <c r="B87" s="25">
        <v>1952</v>
      </c>
      <c r="C87" s="26">
        <v>3.31</v>
      </c>
      <c r="D87" s="28">
        <v>2.1604938271604798E-2</v>
      </c>
    </row>
    <row r="88" spans="2:4" x14ac:dyDescent="0.25">
      <c r="B88" s="25">
        <v>1953</v>
      </c>
      <c r="C88" s="26">
        <v>3.26</v>
      </c>
      <c r="D88" s="28">
        <v>-1.5105740181269001E-2</v>
      </c>
    </row>
    <row r="89" spans="2:4" x14ac:dyDescent="0.25">
      <c r="B89" s="25">
        <v>1954</v>
      </c>
      <c r="C89" s="26">
        <v>3.25</v>
      </c>
      <c r="D89" s="28">
        <v>-3.0674846625766703E-3</v>
      </c>
    </row>
    <row r="90" spans="2:4" x14ac:dyDescent="0.25">
      <c r="B90" s="25">
        <v>1955</v>
      </c>
      <c r="C90" s="26">
        <v>3.25</v>
      </c>
      <c r="D90" s="28">
        <v>0</v>
      </c>
    </row>
    <row r="91" spans="2:4" x14ac:dyDescent="0.25">
      <c r="B91" s="25">
        <v>1956</v>
      </c>
      <c r="C91" s="26">
        <v>3.18</v>
      </c>
      <c r="D91" s="28">
        <v>-2.1538461538461499E-2</v>
      </c>
    </row>
    <row r="92" spans="2:4" x14ac:dyDescent="0.25">
      <c r="B92" s="25">
        <v>1957</v>
      </c>
      <c r="C92" s="26">
        <v>3.24</v>
      </c>
      <c r="D92" s="28">
        <v>1.88679245283019E-2</v>
      </c>
    </row>
    <row r="93" spans="2:4" x14ac:dyDescent="0.25">
      <c r="B93" s="25">
        <v>1958</v>
      </c>
      <c r="C93" s="26">
        <v>3.33</v>
      </c>
      <c r="D93" s="28">
        <v>2.77777777777777E-2</v>
      </c>
    </row>
    <row r="94" spans="2:4" x14ac:dyDescent="0.25">
      <c r="B94" s="25">
        <v>1959</v>
      </c>
      <c r="C94" s="26">
        <v>3.34</v>
      </c>
      <c r="D94" s="28">
        <v>3.0030030030030502E-3</v>
      </c>
    </row>
    <row r="95" spans="2:4" x14ac:dyDescent="0.25">
      <c r="B95" s="25">
        <v>1960</v>
      </c>
      <c r="C95" s="26">
        <v>3.41</v>
      </c>
      <c r="D95" s="28">
        <v>2.09580838323353E-2</v>
      </c>
    </row>
    <row r="96" spans="2:4" x14ac:dyDescent="0.25">
      <c r="B96" s="25">
        <v>1961</v>
      </c>
      <c r="C96" s="26">
        <v>3.48</v>
      </c>
      <c r="D96" s="28">
        <v>2.05278592375366E-2</v>
      </c>
    </row>
    <row r="97" spans="2:4" x14ac:dyDescent="0.25">
      <c r="B97" s="25">
        <v>1962</v>
      </c>
      <c r="C97" s="26">
        <v>3.45</v>
      </c>
      <c r="D97" s="28">
        <v>-8.6206896551723807E-3</v>
      </c>
    </row>
    <row r="98" spans="2:4" x14ac:dyDescent="0.25">
      <c r="B98" s="25">
        <v>1963</v>
      </c>
      <c r="C98" s="26">
        <v>3.52</v>
      </c>
      <c r="D98" s="28">
        <v>2.0289855072463701E-2</v>
      </c>
    </row>
    <row r="99" spans="2:4" x14ac:dyDescent="0.25">
      <c r="B99" s="25">
        <v>1964</v>
      </c>
      <c r="C99" s="26">
        <v>3.48</v>
      </c>
      <c r="D99" s="28">
        <v>-1.13636363636364E-2</v>
      </c>
    </row>
    <row r="100" spans="2:4" x14ac:dyDescent="0.25">
      <c r="B100" s="25">
        <v>1965</v>
      </c>
      <c r="C100" s="26">
        <v>3.47</v>
      </c>
      <c r="D100" s="28">
        <v>-2.87356321839072E-3</v>
      </c>
    </row>
    <row r="101" spans="2:4" x14ac:dyDescent="0.25">
      <c r="B101" s="25">
        <v>1966</v>
      </c>
      <c r="C101" s="26">
        <v>3.45</v>
      </c>
      <c r="D101" s="28">
        <v>-5.7636887608069108E-3</v>
      </c>
    </row>
    <row r="102" spans="2:4" x14ac:dyDescent="0.25">
      <c r="B102" s="25">
        <v>1967</v>
      </c>
      <c r="C102" s="26">
        <v>3.58</v>
      </c>
      <c r="D102" s="28">
        <v>3.7681159420289698E-2</v>
      </c>
    </row>
    <row r="103" spans="2:4" x14ac:dyDescent="0.25">
      <c r="B103" s="25">
        <v>1968</v>
      </c>
      <c r="C103" s="26">
        <v>3.71</v>
      </c>
      <c r="D103" s="28">
        <v>3.63128491620111E-2</v>
      </c>
    </row>
    <row r="104" spans="2:4" x14ac:dyDescent="0.25">
      <c r="B104" s="25">
        <v>1969</v>
      </c>
      <c r="C104" s="26">
        <v>3.65</v>
      </c>
      <c r="D104" s="28">
        <v>-1.61725067385445E-2</v>
      </c>
    </row>
    <row r="105" spans="2:4" x14ac:dyDescent="0.25">
      <c r="B105" s="25">
        <v>1970</v>
      </c>
      <c r="C105" s="26">
        <v>3.77</v>
      </c>
      <c r="D105" s="28">
        <v>3.2876712328767196E-2</v>
      </c>
    </row>
    <row r="106" spans="2:4" x14ac:dyDescent="0.25">
      <c r="B106" s="25">
        <v>1971</v>
      </c>
      <c r="C106" s="26">
        <v>3.94</v>
      </c>
      <c r="D106" s="28">
        <v>4.5092838196286497E-2</v>
      </c>
    </row>
    <row r="107" spans="2:4" x14ac:dyDescent="0.25">
      <c r="B107" s="25">
        <v>1972</v>
      </c>
      <c r="C107" s="26">
        <v>3.96</v>
      </c>
      <c r="D107" s="28">
        <v>5.0761421319795996E-3</v>
      </c>
    </row>
    <row r="108" spans="2:4" x14ac:dyDescent="0.25">
      <c r="B108" s="25">
        <v>1973</v>
      </c>
      <c r="C108" s="26">
        <v>4.04</v>
      </c>
      <c r="D108" s="28">
        <v>2.02020202020201E-2</v>
      </c>
    </row>
    <row r="109" spans="2:4" x14ac:dyDescent="0.25">
      <c r="B109" s="25">
        <v>1974</v>
      </c>
      <c r="C109" s="26">
        <v>4.07</v>
      </c>
      <c r="D109" s="28">
        <v>7.4257425742574306E-3</v>
      </c>
    </row>
    <row r="110" spans="2:4" x14ac:dyDescent="0.25">
      <c r="B110" s="25">
        <v>1975</v>
      </c>
      <c r="C110" s="26">
        <v>4.22</v>
      </c>
      <c r="D110" s="28">
        <v>3.6855036855036702E-2</v>
      </c>
    </row>
    <row r="111" spans="2:4" x14ac:dyDescent="0.25">
      <c r="B111" s="25">
        <v>1976</v>
      </c>
      <c r="C111" s="26">
        <v>4.68</v>
      </c>
      <c r="D111" s="28">
        <v>0.109004739336493</v>
      </c>
    </row>
    <row r="112" spans="2:4" x14ac:dyDescent="0.25">
      <c r="B112" s="25">
        <v>1977</v>
      </c>
      <c r="C112" s="26">
        <v>4.93</v>
      </c>
      <c r="D112" s="28">
        <v>5.34188034188035E-2</v>
      </c>
    </row>
    <row r="113" spans="2:4" x14ac:dyDescent="0.25">
      <c r="B113" s="25">
        <v>1978</v>
      </c>
      <c r="C113" s="26">
        <v>4.92</v>
      </c>
      <c r="D113" s="28">
        <v>-2.0283975659228801E-3</v>
      </c>
    </row>
    <row r="114" spans="2:4" x14ac:dyDescent="0.25">
      <c r="B114" s="25">
        <v>1979</v>
      </c>
      <c r="C114" s="26">
        <v>5.1100000000000003</v>
      </c>
      <c r="D114" s="28">
        <v>3.8617886178862006E-2</v>
      </c>
    </row>
    <row r="115" spans="2:4" x14ac:dyDescent="0.25">
      <c r="B115" s="25">
        <v>1980</v>
      </c>
      <c r="C115" s="26">
        <v>5.2</v>
      </c>
      <c r="D115" s="28">
        <v>1.7612524461839498E-2</v>
      </c>
    </row>
    <row r="116" spans="2:4" x14ac:dyDescent="0.25">
      <c r="B116" s="25">
        <v>1981</v>
      </c>
      <c r="C116" s="26">
        <v>5.3</v>
      </c>
      <c r="D116" s="28">
        <v>1.9230769230769201E-2</v>
      </c>
    </row>
    <row r="117" spans="2:4" x14ac:dyDescent="0.25">
      <c r="B117" s="25">
        <v>1982</v>
      </c>
      <c r="C117" s="26">
        <v>5.18</v>
      </c>
      <c r="D117" s="28">
        <v>-2.2641509433962301E-2</v>
      </c>
    </row>
    <row r="118" spans="2:4" x14ac:dyDescent="0.25">
      <c r="B118" s="25">
        <v>1983</v>
      </c>
      <c r="C118" s="26">
        <v>4.7699999999999996</v>
      </c>
      <c r="D118" s="28">
        <v>-7.9150579150579201E-2</v>
      </c>
    </row>
    <row r="119" spans="2:4" x14ac:dyDescent="0.25">
      <c r="B119" s="25">
        <v>1984</v>
      </c>
      <c r="C119" s="26">
        <v>4.79</v>
      </c>
      <c r="D119" s="28">
        <v>4.1928721174004906E-3</v>
      </c>
    </row>
    <row r="120" spans="2:4" x14ac:dyDescent="0.25">
      <c r="B120" s="25">
        <v>1985</v>
      </c>
      <c r="C120" s="26">
        <v>5.01</v>
      </c>
      <c r="D120" s="28">
        <v>4.5929018789143898E-2</v>
      </c>
    </row>
    <row r="121" spans="2:4" x14ac:dyDescent="0.25">
      <c r="B121" s="25">
        <v>1986</v>
      </c>
      <c r="C121" s="26">
        <v>5.19</v>
      </c>
      <c r="D121" s="28">
        <v>3.5928143712574898E-2</v>
      </c>
    </row>
    <row r="122" spans="2:4" x14ac:dyDescent="0.25">
      <c r="B122" s="25">
        <v>1987</v>
      </c>
      <c r="C122" s="26">
        <v>5.18</v>
      </c>
      <c r="D122" s="28">
        <v>-1.9267822736032101E-3</v>
      </c>
    </row>
    <row r="123" spans="2:4" x14ac:dyDescent="0.25">
      <c r="B123" s="25">
        <v>1988</v>
      </c>
      <c r="C123" s="26">
        <v>5.33</v>
      </c>
      <c r="D123" s="28">
        <v>2.8957528957529004E-2</v>
      </c>
    </row>
    <row r="124" spans="2:4" x14ac:dyDescent="0.25">
      <c r="B124" s="25">
        <v>1989</v>
      </c>
      <c r="C124" s="26">
        <v>5.61</v>
      </c>
      <c r="D124" s="28">
        <v>5.2532833020638096E-2</v>
      </c>
    </row>
    <row r="125" spans="2:4" x14ac:dyDescent="0.25">
      <c r="B125" s="25">
        <v>1990</v>
      </c>
      <c r="C125" s="26">
        <v>5.84</v>
      </c>
      <c r="D125" s="28">
        <v>4.0998217468805699E-2</v>
      </c>
    </row>
    <row r="126" spans="2:4" x14ac:dyDescent="0.25">
      <c r="B126" s="25">
        <v>1991</v>
      </c>
      <c r="C126" s="26">
        <v>6.19</v>
      </c>
      <c r="D126" s="28">
        <v>5.99315068493151E-2</v>
      </c>
    </row>
    <row r="127" spans="2:4" x14ac:dyDescent="0.25">
      <c r="B127" s="25">
        <v>1992</v>
      </c>
      <c r="C127" s="26">
        <v>6.17</v>
      </c>
      <c r="D127" s="28">
        <v>-3.2310177705978703E-3</v>
      </c>
    </row>
    <row r="128" spans="2:4" x14ac:dyDescent="0.25">
      <c r="B128" s="25">
        <v>1993</v>
      </c>
      <c r="C128" s="26">
        <v>6.24</v>
      </c>
      <c r="D128" s="28">
        <v>1.1345218800648399E-2</v>
      </c>
    </row>
    <row r="129" spans="2:4" x14ac:dyDescent="0.25">
      <c r="B129" s="25">
        <v>1994</v>
      </c>
      <c r="C129" s="26">
        <v>6.22</v>
      </c>
      <c r="D129" s="28">
        <v>-3.2051282051283E-3</v>
      </c>
    </row>
    <row r="130" spans="2:4" x14ac:dyDescent="0.25">
      <c r="B130" s="25">
        <v>1995</v>
      </c>
      <c r="C130" s="26">
        <v>6.5</v>
      </c>
      <c r="D130" s="28">
        <v>4.5016077170418001E-2</v>
      </c>
    </row>
    <row r="131" spans="2:4" x14ac:dyDescent="0.25">
      <c r="B131" s="25">
        <v>1996</v>
      </c>
      <c r="C131" s="26">
        <v>6.58</v>
      </c>
      <c r="D131" s="28">
        <v>1.23076923076924E-2</v>
      </c>
    </row>
    <row r="132" spans="2:4" x14ac:dyDescent="0.25">
      <c r="B132" s="25">
        <v>1997</v>
      </c>
      <c r="C132" s="26">
        <v>6.35</v>
      </c>
      <c r="D132" s="28">
        <v>-3.4954407294832901E-2</v>
      </c>
    </row>
    <row r="133" spans="2:4" x14ac:dyDescent="0.25">
      <c r="B133" s="25">
        <v>1998</v>
      </c>
      <c r="C133" s="26">
        <v>6.2</v>
      </c>
      <c r="D133" s="28">
        <v>-2.3622047244094401E-2</v>
      </c>
    </row>
    <row r="134" spans="2:4" x14ac:dyDescent="0.25">
      <c r="B134" s="25">
        <v>1999</v>
      </c>
      <c r="C134" s="26">
        <v>6.25</v>
      </c>
      <c r="D134" s="28">
        <v>8.0645161290322509E-3</v>
      </c>
    </row>
    <row r="135" spans="2:4" x14ac:dyDescent="0.25">
      <c r="B135" s="25">
        <v>2000</v>
      </c>
      <c r="C135" s="26">
        <v>6.15</v>
      </c>
      <c r="D135" s="28">
        <v>-1.59999999999999E-2</v>
      </c>
    </row>
    <row r="136" spans="2:4" x14ac:dyDescent="0.25">
      <c r="B136" s="25">
        <v>2001</v>
      </c>
      <c r="C136" s="26">
        <v>6.19</v>
      </c>
      <c r="D136" s="28">
        <v>6.5040650406504906E-3</v>
      </c>
    </row>
    <row r="137" spans="2:4" x14ac:dyDescent="0.25">
      <c r="B137" s="25">
        <v>2002</v>
      </c>
      <c r="C137" s="26">
        <v>6.01</v>
      </c>
      <c r="D137" s="28">
        <v>-2.9079159935379798E-2</v>
      </c>
    </row>
    <row r="138" spans="2:4" x14ac:dyDescent="0.25">
      <c r="B138" s="25">
        <v>2003</v>
      </c>
      <c r="C138" s="26">
        <v>5.92</v>
      </c>
      <c r="D138" s="28">
        <v>-1.49750415973378E-2</v>
      </c>
    </row>
    <row r="139" spans="2:4" x14ac:dyDescent="0.25">
      <c r="B139" s="25">
        <v>2004</v>
      </c>
      <c r="C139" s="26">
        <v>5.79</v>
      </c>
      <c r="D139" s="28">
        <v>-2.1959459459459398E-2</v>
      </c>
    </row>
    <row r="140" spans="2:4" x14ac:dyDescent="0.25">
      <c r="B140" s="25">
        <v>2005</v>
      </c>
      <c r="C140" s="26">
        <v>5.78</v>
      </c>
      <c r="D140" s="28">
        <v>-1.7271157167529901E-3</v>
      </c>
    </row>
    <row r="141" spans="2:4" x14ac:dyDescent="0.25">
      <c r="B141" s="25">
        <v>2006</v>
      </c>
      <c r="C141" s="26">
        <v>5.78</v>
      </c>
      <c r="D141" s="28">
        <v>0</v>
      </c>
    </row>
    <row r="142" spans="2:4" x14ac:dyDescent="0.25">
      <c r="B142" s="25">
        <v>2007</v>
      </c>
      <c r="C142" s="26">
        <v>5.71</v>
      </c>
      <c r="D142" s="28">
        <v>-1.2110726643598699E-2</v>
      </c>
    </row>
    <row r="143" spans="2:4" x14ac:dyDescent="0.25">
      <c r="B143" s="25">
        <v>2008</v>
      </c>
      <c r="C143" s="26">
        <v>5.68</v>
      </c>
      <c r="D143" s="28">
        <v>-5.2539404553415599E-3</v>
      </c>
    </row>
    <row r="144" spans="2:4" x14ac:dyDescent="0.25">
      <c r="B144" s="25">
        <v>2009</v>
      </c>
      <c r="C144" s="26">
        <v>6</v>
      </c>
      <c r="D144" s="28">
        <v>5.6338028169014197E-2</v>
      </c>
    </row>
    <row r="145" spans="2:4" x14ac:dyDescent="0.25">
      <c r="B145" s="25">
        <v>2010</v>
      </c>
      <c r="C145" s="26">
        <v>6.18</v>
      </c>
      <c r="D145" s="28">
        <v>0.03</v>
      </c>
    </row>
    <row r="146" spans="2:4" x14ac:dyDescent="0.25">
      <c r="B146" s="25">
        <v>2011</v>
      </c>
      <c r="C146" s="26">
        <v>6.24</v>
      </c>
      <c r="D146" s="28">
        <v>9.7087378640776708E-3</v>
      </c>
    </row>
    <row r="147" spans="2:4" x14ac:dyDescent="0.25">
      <c r="B147" s="25">
        <v>2012</v>
      </c>
      <c r="C147" s="26">
        <v>6.07</v>
      </c>
      <c r="D147" s="28">
        <v>-2.7243589743589799E-2</v>
      </c>
    </row>
    <row r="148" spans="2:4" x14ac:dyDescent="0.25">
      <c r="B148" s="25">
        <v>2013</v>
      </c>
      <c r="C148" s="26">
        <v>5.81</v>
      </c>
      <c r="D148" s="28">
        <v>-4.2833607907743196E-2</v>
      </c>
    </row>
    <row r="149" spans="2:4" x14ac:dyDescent="0.25">
      <c r="B149" s="25">
        <v>2014</v>
      </c>
      <c r="C149" s="26">
        <v>5.84</v>
      </c>
      <c r="D149" s="28">
        <v>5.16351118760761E-3</v>
      </c>
    </row>
    <row r="150" spans="2:4" x14ac:dyDescent="0.25">
      <c r="B150" s="25">
        <v>2015</v>
      </c>
      <c r="C150" s="26">
        <v>5.81</v>
      </c>
      <c r="D150" s="28">
        <v>-5.1369863013699408E-3</v>
      </c>
    </row>
    <row r="151" spans="2:4" x14ac:dyDescent="0.25">
      <c r="B151" s="25">
        <v>2016</v>
      </c>
      <c r="C151" s="26">
        <v>5.68</v>
      </c>
      <c r="D151" s="28">
        <v>-2.2375215146299501E-2</v>
      </c>
    </row>
    <row r="152" spans="2:4" x14ac:dyDescent="0.25">
      <c r="B152" s="25">
        <v>2017</v>
      </c>
      <c r="C152" s="26">
        <v>5.75</v>
      </c>
      <c r="D152" s="28">
        <v>1.2323943661972E-2</v>
      </c>
    </row>
    <row r="153" spans="2:4" x14ac:dyDescent="0.25">
      <c r="B153" s="25">
        <v>2018</v>
      </c>
      <c r="C153" s="26">
        <v>5.87</v>
      </c>
      <c r="D153" s="28">
        <v>2.08695652173914E-2</v>
      </c>
    </row>
    <row r="154" spans="2:4" x14ac:dyDescent="0.25">
      <c r="B154" s="25">
        <v>2019</v>
      </c>
      <c r="C154" s="26">
        <v>5.77</v>
      </c>
      <c r="D154" s="28">
        <v>-1.70357751277684E-2</v>
      </c>
    </row>
    <row r="155" spans="2:4" x14ac:dyDescent="0.25">
      <c r="B155" s="25">
        <v>2020</v>
      </c>
      <c r="C155" s="26">
        <v>5.82</v>
      </c>
      <c r="D155" s="28">
        <v>8.6655112651647902E-3</v>
      </c>
    </row>
    <row r="156" spans="2:4" x14ac:dyDescent="0.25">
      <c r="B156" s="25">
        <v>2021</v>
      </c>
      <c r="C156" s="26">
        <v>5.73</v>
      </c>
      <c r="D156" s="28">
        <v>-1.5463917525773099E-2</v>
      </c>
    </row>
    <row r="157" spans="2:4" x14ac:dyDescent="0.25">
      <c r="B157" s="25">
        <v>2022</v>
      </c>
      <c r="C157" s="26">
        <v>5.47</v>
      </c>
      <c r="D157" s="28">
        <v>-4.5375218150087396E-2</v>
      </c>
    </row>
    <row r="158" spans="2:4" x14ac:dyDescent="0.25">
      <c r="B158" s="25">
        <v>2023</v>
      </c>
      <c r="C158" s="26">
        <v>5.53</v>
      </c>
      <c r="D158" s="28">
        <v>1.09689213893969E-2</v>
      </c>
    </row>
    <row r="159" spans="2:4" x14ac:dyDescent="0.25">
      <c r="B159" s="25">
        <v>2024</v>
      </c>
      <c r="C159" s="26">
        <v>5.38</v>
      </c>
      <c r="D159" s="28">
        <v>-2.7124773960217098E-2</v>
      </c>
    </row>
    <row r="160" spans="2:4" x14ac:dyDescent="0.25">
      <c r="B160" s="25">
        <v>2025</v>
      </c>
      <c r="C160" s="26">
        <v>5.46</v>
      </c>
      <c r="D160" s="28">
        <v>1.48698884758365E-2</v>
      </c>
    </row>
    <row r="161" spans="2:4" x14ac:dyDescent="0.25">
      <c r="B161" s="25">
        <v>2026</v>
      </c>
      <c r="C161" s="26">
        <v>5.34</v>
      </c>
      <c r="D161" s="28">
        <v>-2.1978021978022001E-2</v>
      </c>
    </row>
    <row r="162" spans="2:4" x14ac:dyDescent="0.25">
      <c r="B162" s="25">
        <v>2027</v>
      </c>
      <c r="C162" s="26">
        <v>5.18</v>
      </c>
      <c r="D162" s="28">
        <v>-2.9962546816479498E-2</v>
      </c>
    </row>
    <row r="163" spans="2:4" x14ac:dyDescent="0.25">
      <c r="B163" s="25">
        <v>2028</v>
      </c>
      <c r="C163" s="26">
        <v>5.32</v>
      </c>
      <c r="D163" s="28">
        <v>2.7027027027027199E-2</v>
      </c>
    </row>
    <row r="164" spans="2:4" x14ac:dyDescent="0.25">
      <c r="B164" s="25">
        <v>2029</v>
      </c>
      <c r="C164" s="26">
        <v>5.3</v>
      </c>
      <c r="D164" s="28">
        <v>-3.7593984962407401E-3</v>
      </c>
    </row>
    <row r="165" spans="2:4" x14ac:dyDescent="0.25">
      <c r="B165" s="25">
        <v>2030</v>
      </c>
      <c r="C165" s="26">
        <v>5.0599999999999996</v>
      </c>
      <c r="D165" s="28">
        <v>-4.5283018867924497E-2</v>
      </c>
    </row>
    <row r="166" spans="2:4" x14ac:dyDescent="0.25">
      <c r="B166" s="25">
        <v>2031</v>
      </c>
      <c r="C166" s="26">
        <v>4.6500000000000004</v>
      </c>
      <c r="D166" s="28">
        <v>-8.1027667984189602E-2</v>
      </c>
    </row>
    <row r="167" spans="2:4" x14ac:dyDescent="0.25">
      <c r="B167" s="25">
        <v>2032</v>
      </c>
      <c r="C167" s="26">
        <v>4.46</v>
      </c>
      <c r="D167" s="28">
        <v>-4.0860215053763499E-2</v>
      </c>
    </row>
    <row r="168" spans="2:4" x14ac:dyDescent="0.25">
      <c r="B168" s="25">
        <v>2033</v>
      </c>
      <c r="C168" s="26">
        <v>4.46</v>
      </c>
      <c r="D168" s="28">
        <v>0</v>
      </c>
    </row>
    <row r="169" spans="2:4" x14ac:dyDescent="0.25">
      <c r="B169" s="25">
        <v>2034</v>
      </c>
      <c r="C169" s="26">
        <v>4.74</v>
      </c>
      <c r="D169" s="28">
        <v>6.2780269058295896E-2</v>
      </c>
    </row>
    <row r="170" spans="2:4" x14ac:dyDescent="0.25">
      <c r="B170" s="25">
        <v>2035</v>
      </c>
      <c r="C170" s="26">
        <v>4.59</v>
      </c>
      <c r="D170" s="28">
        <v>-3.1645569620253201E-2</v>
      </c>
    </row>
    <row r="171" spans="2:4" x14ac:dyDescent="0.25">
      <c r="B171" s="25">
        <v>2036</v>
      </c>
      <c r="C171" s="26">
        <v>4.4400000000000004</v>
      </c>
      <c r="D171" s="28">
        <v>-3.2679738562091401E-2</v>
      </c>
    </row>
    <row r="172" spans="2:4" x14ac:dyDescent="0.25">
      <c r="B172" s="25">
        <v>2037</v>
      </c>
      <c r="C172" s="26">
        <v>4.3499999999999996</v>
      </c>
      <c r="D172" s="28">
        <v>-2.02702702702704E-2</v>
      </c>
    </row>
    <row r="173" spans="2:4" x14ac:dyDescent="0.25">
      <c r="B173" s="25">
        <v>2038</v>
      </c>
      <c r="C173" s="26">
        <v>4.34</v>
      </c>
      <c r="D173" s="28">
        <v>-2.2988505747125704E-3</v>
      </c>
    </row>
    <row r="174" spans="2:4" x14ac:dyDescent="0.25">
      <c r="B174" s="25">
        <v>2039</v>
      </c>
      <c r="C174" s="26">
        <v>4.24</v>
      </c>
      <c r="D174" s="28">
        <v>-2.3041474654377801E-2</v>
      </c>
    </row>
    <row r="175" spans="2:4" x14ac:dyDescent="0.25">
      <c r="B175" s="25">
        <v>2040</v>
      </c>
      <c r="C175" s="26">
        <v>4.37</v>
      </c>
      <c r="D175" s="28">
        <v>3.0660377358490601E-2</v>
      </c>
    </row>
    <row r="176" spans="2:4" x14ac:dyDescent="0.25">
      <c r="B176" s="25">
        <v>2041</v>
      </c>
      <c r="C176" s="26">
        <v>4.38</v>
      </c>
      <c r="D176" s="28">
        <v>2.2883295194506804E-3</v>
      </c>
    </row>
    <row r="177" spans="2:4" x14ac:dyDescent="0.25">
      <c r="B177" s="25">
        <v>2042</v>
      </c>
      <c r="C177" s="26">
        <v>4.37</v>
      </c>
      <c r="D177" s="28">
        <v>-2.2831050228310202E-3</v>
      </c>
    </row>
    <row r="178" spans="2:4" x14ac:dyDescent="0.25">
      <c r="B178" s="25">
        <v>2043</v>
      </c>
      <c r="C178" s="26">
        <v>4.32</v>
      </c>
      <c r="D178" s="28">
        <v>-1.1441647597254001E-2</v>
      </c>
    </row>
    <row r="179" spans="2:4" x14ac:dyDescent="0.25">
      <c r="B179" s="25">
        <v>2044</v>
      </c>
      <c r="C179" s="26">
        <v>4.3</v>
      </c>
      <c r="D179" s="28">
        <v>-4.6296296296297603E-3</v>
      </c>
    </row>
    <row r="180" spans="2:4" x14ac:dyDescent="0.25">
      <c r="B180" s="25">
        <v>2045</v>
      </c>
      <c r="C180" s="26">
        <v>4.46</v>
      </c>
      <c r="D180" s="28">
        <v>3.7209302325581499E-2</v>
      </c>
    </row>
    <row r="181" spans="2:4" x14ac:dyDescent="0.25">
      <c r="B181" s="25">
        <v>2046</v>
      </c>
      <c r="C181" s="26">
        <v>4.71</v>
      </c>
      <c r="D181" s="28">
        <v>5.6053811659192897E-2</v>
      </c>
    </row>
    <row r="182" spans="2:4" x14ac:dyDescent="0.25">
      <c r="B182" s="25">
        <v>2047</v>
      </c>
      <c r="C182" s="26">
        <v>4.6500000000000004</v>
      </c>
      <c r="D182" s="28">
        <v>-1.27388535031846E-2</v>
      </c>
    </row>
    <row r="183" spans="2:4" x14ac:dyDescent="0.25">
      <c r="B183" s="25">
        <v>2048</v>
      </c>
      <c r="C183" s="26">
        <v>4.92</v>
      </c>
      <c r="D183" s="28">
        <v>5.8064516129032101E-2</v>
      </c>
    </row>
    <row r="184" spans="2:4" x14ac:dyDescent="0.25">
      <c r="B184" s="25">
        <v>2049</v>
      </c>
      <c r="C184" s="26">
        <v>5.24</v>
      </c>
      <c r="D184" s="28">
        <v>6.5040650406504197E-2</v>
      </c>
    </row>
    <row r="185" spans="2:4" x14ac:dyDescent="0.25">
      <c r="B185" s="25">
        <v>2050</v>
      </c>
      <c r="C185" s="26">
        <v>5.2</v>
      </c>
      <c r="D185" s="28">
        <v>-7.6335877862595608E-3</v>
      </c>
    </row>
    <row r="186" spans="2:4" x14ac:dyDescent="0.25">
      <c r="B186" s="25">
        <v>2051</v>
      </c>
      <c r="C186" s="26">
        <v>5.2</v>
      </c>
      <c r="D186" s="28">
        <v>0</v>
      </c>
    </row>
    <row r="187" spans="2:4" x14ac:dyDescent="0.25">
      <c r="B187" s="25">
        <v>2052</v>
      </c>
      <c r="C187" s="26">
        <v>5.3</v>
      </c>
      <c r="D187" s="28">
        <v>1.9230769230769201E-2</v>
      </c>
    </row>
    <row r="188" spans="2:4" x14ac:dyDescent="0.25">
      <c r="B188" s="25">
        <v>2053</v>
      </c>
      <c r="C188" s="26">
        <v>5.19</v>
      </c>
      <c r="D188" s="28">
        <v>-2.0754716981132001E-2</v>
      </c>
    </row>
    <row r="189" spans="2:4" x14ac:dyDescent="0.25">
      <c r="B189" s="25">
        <v>2054</v>
      </c>
      <c r="C189" s="26">
        <v>5.12</v>
      </c>
      <c r="D189" s="28">
        <v>-1.34874759152216E-2</v>
      </c>
    </row>
    <row r="190" spans="2:4" x14ac:dyDescent="0.25">
      <c r="B190" s="25">
        <v>2055</v>
      </c>
      <c r="C190" s="26">
        <v>5.0199999999999996</v>
      </c>
      <c r="D190" s="28">
        <v>-1.9531250000000101E-2</v>
      </c>
    </row>
    <row r="191" spans="2:4" x14ac:dyDescent="0.25">
      <c r="B191" s="25">
        <v>2056</v>
      </c>
      <c r="C191" s="26">
        <v>5.25</v>
      </c>
      <c r="D191" s="28">
        <v>4.58167330677293E-2</v>
      </c>
    </row>
    <row r="192" spans="2:4" x14ac:dyDescent="0.25">
      <c r="B192" s="25">
        <v>2057</v>
      </c>
      <c r="C192" s="26">
        <v>5.33</v>
      </c>
      <c r="D192" s="28">
        <v>1.5238095238095301E-2</v>
      </c>
    </row>
    <row r="193" spans="2:4" x14ac:dyDescent="0.25">
      <c r="B193" s="25">
        <v>2058</v>
      </c>
      <c r="C193" s="26">
        <v>5.37</v>
      </c>
      <c r="D193" s="28">
        <v>7.5046904315196903E-3</v>
      </c>
    </row>
    <row r="194" spans="2:4" x14ac:dyDescent="0.25">
      <c r="B194" s="25">
        <v>2059</v>
      </c>
      <c r="C194" s="26">
        <v>5.51</v>
      </c>
      <c r="D194" s="28">
        <v>2.6070763500931002E-2</v>
      </c>
    </row>
    <row r="195" spans="2:4" x14ac:dyDescent="0.25">
      <c r="B195" s="25">
        <v>2060</v>
      </c>
      <c r="C195" s="26">
        <v>5.65</v>
      </c>
      <c r="D195" s="28">
        <v>2.5408348457350398E-2</v>
      </c>
    </row>
    <row r="196" spans="2:4" x14ac:dyDescent="0.25">
      <c r="B196" s="25">
        <v>2061</v>
      </c>
      <c r="C196" s="26">
        <v>5.79</v>
      </c>
      <c r="D196" s="28">
        <v>2.4778761061946798E-2</v>
      </c>
    </row>
    <row r="197" spans="2:4" x14ac:dyDescent="0.25">
      <c r="B197" s="25">
        <v>2062</v>
      </c>
      <c r="C197" s="26">
        <v>5.64</v>
      </c>
      <c r="D197" s="28">
        <v>-2.5906735751295401E-2</v>
      </c>
    </row>
    <row r="198" spans="2:4" x14ac:dyDescent="0.25">
      <c r="B198" s="25">
        <v>2063</v>
      </c>
      <c r="C198" s="26">
        <v>5.58</v>
      </c>
      <c r="D198" s="28">
        <v>-1.0638297872340399E-2</v>
      </c>
    </row>
    <row r="199" spans="2:4" x14ac:dyDescent="0.25">
      <c r="B199" s="25">
        <v>2064</v>
      </c>
      <c r="C199" s="26">
        <v>5.54</v>
      </c>
      <c r="D199" s="28">
        <v>-7.1684587813619603E-3</v>
      </c>
    </row>
    <row r="200" spans="2:4" x14ac:dyDescent="0.25">
      <c r="B200" s="25">
        <v>2065</v>
      </c>
      <c r="C200" s="26">
        <v>5.67</v>
      </c>
      <c r="D200" s="28">
        <v>2.3465703971119002E-2</v>
      </c>
    </row>
    <row r="201" spans="2:4" x14ac:dyDescent="0.25">
      <c r="B201" s="25">
        <v>2066</v>
      </c>
      <c r="C201" s="26">
        <v>5.8</v>
      </c>
      <c r="D201" s="28">
        <v>2.2927689594356201E-2</v>
      </c>
    </row>
    <row r="202" spans="2:4" x14ac:dyDescent="0.25">
      <c r="B202" s="25">
        <v>2067</v>
      </c>
      <c r="C202" s="26">
        <v>5.9</v>
      </c>
      <c r="D202" s="28">
        <v>1.7241379310345001E-2</v>
      </c>
    </row>
    <row r="203" spans="2:4" x14ac:dyDescent="0.25">
      <c r="B203" s="25">
        <v>2068</v>
      </c>
      <c r="C203" s="26">
        <v>5.73</v>
      </c>
      <c r="D203" s="28">
        <v>-2.8813559322033899E-2</v>
      </c>
    </row>
    <row r="204" spans="2:4" x14ac:dyDescent="0.25">
      <c r="B204" s="25">
        <v>2069</v>
      </c>
      <c r="C204" s="26">
        <v>5.59</v>
      </c>
      <c r="D204" s="28">
        <v>-2.4432809773124002E-2</v>
      </c>
    </row>
    <row r="205" spans="2:4" x14ac:dyDescent="0.25">
      <c r="B205" s="25">
        <v>2070</v>
      </c>
      <c r="C205" s="26">
        <v>5.45</v>
      </c>
      <c r="D205" s="28">
        <v>-2.50447227191413E-2</v>
      </c>
    </row>
    <row r="206" spans="2:4" x14ac:dyDescent="0.25">
      <c r="B206" s="25">
        <v>2071</v>
      </c>
      <c r="C206" s="26">
        <v>5.38</v>
      </c>
      <c r="D206" s="28">
        <v>-1.2844036697247799E-2</v>
      </c>
    </row>
    <row r="207" spans="2:4" x14ac:dyDescent="0.25">
      <c r="B207" s="25">
        <v>2072</v>
      </c>
      <c r="C207" s="26">
        <v>5.2</v>
      </c>
      <c r="D207" s="28">
        <v>-3.3457249070632002E-2</v>
      </c>
    </row>
    <row r="208" spans="2:4" x14ac:dyDescent="0.25">
      <c r="B208" s="25">
        <v>2073</v>
      </c>
      <c r="C208" s="26">
        <v>5.3</v>
      </c>
      <c r="D208" s="28">
        <v>1.9230769230769201E-2</v>
      </c>
    </row>
    <row r="209" spans="2:4" x14ac:dyDescent="0.25">
      <c r="B209" s="25">
        <v>2074</v>
      </c>
      <c r="C209" s="26">
        <v>5.27</v>
      </c>
      <c r="D209" s="28">
        <v>-5.66037735849057E-3</v>
      </c>
    </row>
    <row r="210" spans="2:4" x14ac:dyDescent="0.25">
      <c r="B210" s="25">
        <v>2075</v>
      </c>
      <c r="C210" s="26">
        <v>5.31</v>
      </c>
      <c r="D210" s="28">
        <v>7.5901328273244601E-3</v>
      </c>
    </row>
    <row r="211" spans="2:4" x14ac:dyDescent="0.25">
      <c r="B211" s="25">
        <v>2076</v>
      </c>
      <c r="C211" s="26">
        <v>5.28</v>
      </c>
      <c r="D211" s="28">
        <v>-5.6497175141241307E-3</v>
      </c>
    </row>
    <row r="212" spans="2:4" x14ac:dyDescent="0.25">
      <c r="B212" s="25">
        <v>2077</v>
      </c>
      <c r="C212" s="26">
        <v>5.08</v>
      </c>
      <c r="D212" s="28">
        <v>-3.7878787878788005E-2</v>
      </c>
    </row>
    <row r="213" spans="2:4" x14ac:dyDescent="0.25">
      <c r="B213" s="25">
        <v>2078</v>
      </c>
      <c r="C213" s="26">
        <v>5.0999999999999996</v>
      </c>
      <c r="D213" s="28">
        <v>3.9370078740157402E-3</v>
      </c>
    </row>
    <row r="214" spans="2:4" x14ac:dyDescent="0.25">
      <c r="B214" s="25">
        <v>2079</v>
      </c>
      <c r="C214" s="26">
        <v>5.17</v>
      </c>
      <c r="D214" s="28">
        <v>1.37254901960784E-2</v>
      </c>
    </row>
    <row r="215" spans="2:4" x14ac:dyDescent="0.25">
      <c r="B215" s="25">
        <v>2080</v>
      </c>
      <c r="C215" s="26">
        <v>5.01</v>
      </c>
      <c r="D215" s="28">
        <v>-3.09477756286267E-2</v>
      </c>
    </row>
    <row r="216" spans="2:4" x14ac:dyDescent="0.25">
      <c r="B216" s="25">
        <v>2081</v>
      </c>
      <c r="C216" s="26">
        <v>5.14</v>
      </c>
      <c r="D216" s="28">
        <v>2.59481037924152E-2</v>
      </c>
    </row>
    <row r="217" spans="2:4" x14ac:dyDescent="0.25">
      <c r="B217" s="25">
        <v>2082</v>
      </c>
      <c r="C217" s="26">
        <v>5.25</v>
      </c>
      <c r="D217" s="28">
        <v>2.1400778210116898E-2</v>
      </c>
    </row>
    <row r="218" spans="2:4" x14ac:dyDescent="0.25">
      <c r="B218" s="25">
        <v>2083</v>
      </c>
      <c r="C218" s="26">
        <v>5.38</v>
      </c>
      <c r="D218" s="28">
        <v>2.4761904761904801E-2</v>
      </c>
    </row>
    <row r="219" spans="2:4" x14ac:dyDescent="0.25">
      <c r="B219" s="25">
        <v>2084</v>
      </c>
      <c r="C219" s="26">
        <v>5.35</v>
      </c>
      <c r="D219" s="28">
        <v>-5.5762081784387404E-3</v>
      </c>
    </row>
    <row r="220" spans="2:4" x14ac:dyDescent="0.25">
      <c r="B220" s="25">
        <v>2085</v>
      </c>
      <c r="C220" s="26">
        <v>5.24</v>
      </c>
      <c r="D220" s="28">
        <v>-2.0560747663551298E-2</v>
      </c>
    </row>
    <row r="221" spans="2:4" x14ac:dyDescent="0.25">
      <c r="B221" s="25">
        <v>2086</v>
      </c>
      <c r="C221" s="26">
        <v>5.14</v>
      </c>
      <c r="D221" s="28">
        <v>-1.9083969465648901E-2</v>
      </c>
    </row>
    <row r="222" spans="2:4" x14ac:dyDescent="0.25">
      <c r="B222" s="25">
        <v>2087</v>
      </c>
      <c r="C222" s="26">
        <v>5.24</v>
      </c>
      <c r="D222" s="28">
        <v>1.9455252918288101E-2</v>
      </c>
    </row>
    <row r="223" spans="2:4" x14ac:dyDescent="0.25">
      <c r="B223" s="25">
        <v>2088</v>
      </c>
      <c r="C223" s="26">
        <v>5.3</v>
      </c>
      <c r="D223" s="28">
        <v>1.14503816793892E-2</v>
      </c>
    </row>
    <row r="224" spans="2:4" x14ac:dyDescent="0.25">
      <c r="B224" s="25">
        <v>2089</v>
      </c>
      <c r="C224" s="26">
        <v>5.19</v>
      </c>
      <c r="D224" s="28">
        <v>-2.0754716981132001E-2</v>
      </c>
    </row>
    <row r="225" spans="2:4" x14ac:dyDescent="0.25">
      <c r="B225" s="25">
        <v>2090</v>
      </c>
      <c r="C225" s="26">
        <v>5.18</v>
      </c>
      <c r="D225" s="28">
        <v>-1.9267822736032101E-3</v>
      </c>
    </row>
    <row r="226" spans="2:4" x14ac:dyDescent="0.25">
      <c r="B226" s="25">
        <v>2091</v>
      </c>
      <c r="C226" s="26">
        <v>5.32</v>
      </c>
      <c r="D226" s="28">
        <v>2.7027027027027199E-2</v>
      </c>
    </row>
    <row r="227" spans="2:4" x14ac:dyDescent="0.25">
      <c r="B227" s="25">
        <v>2092</v>
      </c>
      <c r="C227" s="26">
        <v>5.41</v>
      </c>
      <c r="D227" s="28">
        <v>1.69172932330828E-2</v>
      </c>
    </row>
    <row r="228" spans="2:4" x14ac:dyDescent="0.25">
      <c r="B228" s="25">
        <v>2093</v>
      </c>
      <c r="C228" s="26">
        <v>5.3</v>
      </c>
      <c r="D228" s="28">
        <v>-2.0332717190388198E-2</v>
      </c>
    </row>
    <row r="229" spans="2:4" x14ac:dyDescent="0.25">
      <c r="B229" s="25">
        <v>2094</v>
      </c>
      <c r="C229" s="26">
        <v>5.37</v>
      </c>
      <c r="D229" s="28">
        <v>1.3207547169811399E-2</v>
      </c>
    </row>
    <row r="230" spans="2:4" x14ac:dyDescent="0.25">
      <c r="B230" s="25">
        <v>2095</v>
      </c>
      <c r="C230" s="26">
        <v>5.5</v>
      </c>
      <c r="D230" s="28">
        <v>2.4208566108007399E-2</v>
      </c>
    </row>
    <row r="231" spans="2:4" x14ac:dyDescent="0.25">
      <c r="B231" s="25">
        <v>2096</v>
      </c>
      <c r="C231" s="26">
        <v>5.4</v>
      </c>
      <c r="D231" s="28">
        <v>-1.8181818181818101E-2</v>
      </c>
    </row>
    <row r="232" spans="2:4" x14ac:dyDescent="0.25">
      <c r="B232" s="25">
        <v>2097</v>
      </c>
      <c r="C232" s="26">
        <v>5.35</v>
      </c>
      <c r="D232" s="28">
        <v>-9.2592592592594114E-3</v>
      </c>
    </row>
    <row r="233" spans="2:4" x14ac:dyDescent="0.25">
      <c r="B233" s="25">
        <v>2098</v>
      </c>
      <c r="C233" s="26">
        <v>5.32</v>
      </c>
      <c r="D233" s="28">
        <v>-5.6074766355138604E-3</v>
      </c>
    </row>
    <row r="234" spans="2:4" x14ac:dyDescent="0.25">
      <c r="B234" s="25">
        <v>2099</v>
      </c>
      <c r="C234" s="26">
        <v>5.38</v>
      </c>
      <c r="D234" s="28">
        <v>1.12781954887218E-2</v>
      </c>
    </row>
    <row r="235" spans="2:4" x14ac:dyDescent="0.25">
      <c r="B235" s="25">
        <v>2100</v>
      </c>
      <c r="C235" s="26">
        <v>5.32</v>
      </c>
      <c r="D235" s="28">
        <v>-1.11524163568772E-2</v>
      </c>
    </row>
    <row r="236" spans="2:4" x14ac:dyDescent="0.25">
      <c r="B236" s="25">
        <v>2101</v>
      </c>
      <c r="C236" s="26">
        <v>5.28</v>
      </c>
      <c r="D236" s="28">
        <v>-7.5187969924812607E-3</v>
      </c>
    </row>
    <row r="237" spans="2:4" x14ac:dyDescent="0.25">
      <c r="B237" s="25">
        <v>2102</v>
      </c>
      <c r="C237" s="26">
        <v>5.39</v>
      </c>
      <c r="D237" s="28">
        <v>2.0833333333333301E-2</v>
      </c>
    </row>
    <row r="238" spans="2:4" x14ac:dyDescent="0.25">
      <c r="B238" s="25">
        <v>2103</v>
      </c>
      <c r="C238" s="26">
        <v>5.62</v>
      </c>
      <c r="D238" s="28">
        <v>4.2671614100185697E-2</v>
      </c>
    </row>
    <row r="239" spans="2:4" x14ac:dyDescent="0.25">
      <c r="B239" s="25">
        <v>2104</v>
      </c>
      <c r="C239" s="26">
        <v>5.58</v>
      </c>
      <c r="D239" s="28">
        <v>-7.1174377224199102E-3</v>
      </c>
    </row>
    <row r="240" spans="2:4" x14ac:dyDescent="0.25">
      <c r="B240" s="25">
        <v>2105</v>
      </c>
      <c r="C240" s="26">
        <v>5.54</v>
      </c>
      <c r="D240" s="28">
        <v>-7.1684587813619603E-3</v>
      </c>
    </row>
    <row r="241" spans="2:4" x14ac:dyDescent="0.25">
      <c r="B241" s="25">
        <v>2106</v>
      </c>
      <c r="C241" s="26">
        <v>5.41</v>
      </c>
      <c r="D241" s="28">
        <v>-2.3465703971119099E-2</v>
      </c>
    </row>
    <row r="242" spans="2:4" x14ac:dyDescent="0.25">
      <c r="B242" s="25">
        <v>2107</v>
      </c>
      <c r="C242" s="26">
        <v>5.32</v>
      </c>
      <c r="D242" s="28">
        <v>-1.6635859519408498E-2</v>
      </c>
    </row>
    <row r="243" spans="2:4" x14ac:dyDescent="0.25">
      <c r="B243" s="25">
        <v>2108</v>
      </c>
      <c r="C243" s="26">
        <v>5.08</v>
      </c>
      <c r="D243" s="28">
        <v>-4.5112781954887202E-2</v>
      </c>
    </row>
    <row r="244" spans="2:4" x14ac:dyDescent="0.25">
      <c r="B244" s="25">
        <v>2109</v>
      </c>
      <c r="C244" s="26">
        <v>4.71</v>
      </c>
      <c r="D244" s="28">
        <v>-7.2834645669291292E-2</v>
      </c>
    </row>
    <row r="245" spans="2:4" x14ac:dyDescent="0.25">
      <c r="B245" s="25">
        <v>2110</v>
      </c>
      <c r="C245" s="26">
        <v>4.5999999999999996</v>
      </c>
      <c r="D245" s="28">
        <v>-2.3354564755838698E-2</v>
      </c>
    </row>
    <row r="246" spans="2:4" x14ac:dyDescent="0.25">
      <c r="B246" s="25">
        <v>2111</v>
      </c>
      <c r="C246" s="26">
        <v>4.84</v>
      </c>
      <c r="D246" s="28">
        <v>5.2173913043478397E-2</v>
      </c>
    </row>
    <row r="247" spans="2:4" x14ac:dyDescent="0.25">
      <c r="B247" s="25">
        <v>2112</v>
      </c>
      <c r="C247" s="26">
        <v>4.9000000000000004</v>
      </c>
      <c r="D247" s="28">
        <v>1.2396694214876099E-2</v>
      </c>
    </row>
    <row r="248" spans="2:4" x14ac:dyDescent="0.25">
      <c r="B248" s="25">
        <v>2113</v>
      </c>
      <c r="C248" s="26">
        <v>4.8100000000000005</v>
      </c>
      <c r="D248" s="28">
        <v>-1.8367346938775599E-2</v>
      </c>
    </row>
    <row r="249" spans="2:4" x14ac:dyDescent="0.25">
      <c r="B249" s="25">
        <v>2114</v>
      </c>
      <c r="C249" s="26">
        <v>4.97</v>
      </c>
      <c r="D249" s="28">
        <v>3.3264033264033301E-2</v>
      </c>
    </row>
    <row r="250" spans="2:4" x14ac:dyDescent="0.25">
      <c r="B250" s="25">
        <v>2115</v>
      </c>
      <c r="C250" s="26">
        <v>4.95</v>
      </c>
      <c r="D250" s="28">
        <v>-4.0241448692152106E-3</v>
      </c>
    </row>
    <row r="251" spans="2:4" x14ac:dyDescent="0.25">
      <c r="B251" s="25">
        <v>2116</v>
      </c>
      <c r="C251" s="26">
        <v>4.8499999999999996</v>
      </c>
      <c r="D251" s="28">
        <v>-2.0202020202020301E-2</v>
      </c>
    </row>
    <row r="252" spans="2:4" x14ac:dyDescent="0.25">
      <c r="B252" s="25">
        <v>2117</v>
      </c>
      <c r="C252" s="26">
        <v>4.7699999999999996</v>
      </c>
      <c r="D252" s="28">
        <v>-1.6494845360824798E-2</v>
      </c>
    </row>
    <row r="253" spans="2:4" x14ac:dyDescent="0.25">
      <c r="B253" s="25">
        <v>2118</v>
      </c>
      <c r="C253" s="26">
        <v>4.93</v>
      </c>
      <c r="D253" s="28">
        <v>3.3542976939203502E-2</v>
      </c>
    </row>
    <row r="254" spans="2:4" x14ac:dyDescent="0.25">
      <c r="B254" s="25">
        <v>2119</v>
      </c>
      <c r="C254" s="26">
        <v>5.33</v>
      </c>
      <c r="D254" s="28">
        <v>8.1135902636916904E-2</v>
      </c>
    </row>
    <row r="255" spans="2:4" x14ac:dyDescent="0.25">
      <c r="B255" s="25">
        <v>2120</v>
      </c>
      <c r="C255" s="26">
        <v>5.33</v>
      </c>
      <c r="D255" s="28">
        <v>0</v>
      </c>
    </row>
    <row r="256" spans="2:4" x14ac:dyDescent="0.25">
      <c r="B256" s="25">
        <v>2121</v>
      </c>
      <c r="C256" s="26">
        <v>5.25</v>
      </c>
      <c r="D256" s="28">
        <v>-1.50093808630394E-2</v>
      </c>
    </row>
    <row r="257" spans="2:4" x14ac:dyDescent="0.25">
      <c r="B257" s="25">
        <v>2122</v>
      </c>
      <c r="C257" s="26">
        <v>5.41</v>
      </c>
      <c r="D257" s="28">
        <v>3.04761904761905E-2</v>
      </c>
    </row>
    <row r="258" spans="2:4" x14ac:dyDescent="0.25">
      <c r="B258" s="25">
        <v>2123</v>
      </c>
      <c r="C258" s="26">
        <v>5.51</v>
      </c>
      <c r="D258" s="28">
        <v>1.84842883548983E-2</v>
      </c>
    </row>
    <row r="259" spans="2:4" x14ac:dyDescent="0.25">
      <c r="B259" s="25">
        <v>2124</v>
      </c>
      <c r="C259" s="26">
        <v>5.52</v>
      </c>
      <c r="D259" s="28">
        <v>1.81488203266778E-3</v>
      </c>
    </row>
    <row r="260" spans="2:4" x14ac:dyDescent="0.25">
      <c r="B260" s="25">
        <v>2125</v>
      </c>
      <c r="C260" s="26">
        <v>5.58</v>
      </c>
      <c r="D260" s="28">
        <v>1.0869565217391399E-2</v>
      </c>
    </row>
    <row r="261" spans="2:4" x14ac:dyDescent="0.25">
      <c r="B261" s="25">
        <v>2126</v>
      </c>
      <c r="C261" s="26">
        <v>5.57</v>
      </c>
      <c r="D261" s="28">
        <v>-1.7921146953404602E-3</v>
      </c>
    </row>
    <row r="262" spans="2:4" x14ac:dyDescent="0.25">
      <c r="B262" s="25">
        <v>2127</v>
      </c>
      <c r="C262" s="26">
        <v>5.57</v>
      </c>
      <c r="D262" s="28">
        <v>0</v>
      </c>
    </row>
    <row r="263" spans="2:4" x14ac:dyDescent="0.25">
      <c r="B263" s="25">
        <v>2128</v>
      </c>
      <c r="C263" s="26">
        <v>5.54</v>
      </c>
      <c r="D263" s="28">
        <v>-5.3859964093357906E-3</v>
      </c>
    </row>
    <row r="264" spans="2:4" x14ac:dyDescent="0.25">
      <c r="B264" s="25">
        <v>2129</v>
      </c>
      <c r="C264" s="26">
        <v>5.54</v>
      </c>
      <c r="D264" s="28">
        <v>0</v>
      </c>
    </row>
    <row r="265" spans="2:4" x14ac:dyDescent="0.25">
      <c r="B265" s="25">
        <v>2130</v>
      </c>
      <c r="C265" s="26">
        <v>5.62</v>
      </c>
      <c r="D265" s="28">
        <v>1.4440433212996399E-2</v>
      </c>
    </row>
    <row r="266" spans="2:4" x14ac:dyDescent="0.25">
      <c r="B266" s="25">
        <v>2131</v>
      </c>
      <c r="C266" s="26">
        <v>5.48</v>
      </c>
      <c r="D266" s="28">
        <v>-2.4911032028469698E-2</v>
      </c>
    </row>
    <row r="267" spans="2:4" x14ac:dyDescent="0.25">
      <c r="B267" s="25">
        <v>2132</v>
      </c>
      <c r="C267" s="26">
        <v>5.59</v>
      </c>
      <c r="D267" s="28">
        <v>2.0072992700729899E-2</v>
      </c>
    </row>
    <row r="268" spans="2:4" x14ac:dyDescent="0.25">
      <c r="B268" s="25">
        <v>2133</v>
      </c>
      <c r="C268" s="26">
        <v>5.57</v>
      </c>
      <c r="D268" s="28">
        <v>-3.5778175313058201E-3</v>
      </c>
    </row>
    <row r="269" spans="2:4" x14ac:dyDescent="0.25">
      <c r="B269" s="25">
        <v>2134</v>
      </c>
      <c r="C269" s="26">
        <v>5.51</v>
      </c>
      <c r="D269" s="28">
        <v>-1.07719928186716E-2</v>
      </c>
    </row>
    <row r="270" spans="2:4" x14ac:dyDescent="0.25">
      <c r="B270" s="25">
        <v>2135</v>
      </c>
      <c r="C270" s="26">
        <v>5.61</v>
      </c>
      <c r="D270" s="28">
        <v>1.8148820326678899E-2</v>
      </c>
    </row>
    <row r="271" spans="2:4" x14ac:dyDescent="0.25">
      <c r="B271" s="25">
        <v>2136</v>
      </c>
      <c r="C271" s="26">
        <v>5.51</v>
      </c>
      <c r="D271" s="28">
        <v>-1.78253119429591E-2</v>
      </c>
    </row>
    <row r="272" spans="2:4" x14ac:dyDescent="0.25">
      <c r="B272" s="25">
        <v>2137</v>
      </c>
      <c r="C272" s="26">
        <v>5.31</v>
      </c>
      <c r="D272" s="28">
        <v>-3.6297640653357596E-2</v>
      </c>
    </row>
    <row r="273" spans="2:4" x14ac:dyDescent="0.25">
      <c r="B273" s="25">
        <v>2138</v>
      </c>
      <c r="C273" s="26">
        <v>5.31</v>
      </c>
      <c r="D273" s="28">
        <v>0</v>
      </c>
    </row>
    <row r="274" spans="2:4" x14ac:dyDescent="0.25">
      <c r="B274" s="25">
        <v>2139</v>
      </c>
      <c r="C274" s="26">
        <v>4.84</v>
      </c>
      <c r="D274" s="28">
        <v>-8.8512241054613902E-2</v>
      </c>
    </row>
    <row r="275" spans="2:4" x14ac:dyDescent="0.25">
      <c r="B275" s="25">
        <v>2140</v>
      </c>
      <c r="C275" s="26">
        <v>4.6100000000000003</v>
      </c>
      <c r="D275" s="28">
        <v>-4.7520661157024698E-2</v>
      </c>
    </row>
    <row r="276" spans="2:4" x14ac:dyDescent="0.25">
      <c r="B276" s="25">
        <v>2141</v>
      </c>
      <c r="C276" s="26">
        <v>4.18</v>
      </c>
      <c r="D276" s="28">
        <v>-9.3275488069414395E-2</v>
      </c>
    </row>
    <row r="277" spans="2:4" x14ac:dyDescent="0.25">
      <c r="B277" s="25">
        <v>2142</v>
      </c>
      <c r="C277" s="26">
        <v>4.08</v>
      </c>
      <c r="D277" s="28">
        <v>-2.3923444976076499E-2</v>
      </c>
    </row>
    <row r="278" spans="2:4" x14ac:dyDescent="0.25">
      <c r="B278" s="25">
        <v>2143</v>
      </c>
      <c r="C278" s="26">
        <v>4.37</v>
      </c>
      <c r="D278" s="28">
        <v>7.1078431372549003E-2</v>
      </c>
    </row>
    <row r="279" spans="2:4" x14ac:dyDescent="0.25">
      <c r="B279" s="25">
        <v>2144</v>
      </c>
      <c r="C279" s="26">
        <v>4.5</v>
      </c>
      <c r="D279" s="28">
        <v>2.9748283752860399E-2</v>
      </c>
    </row>
    <row r="280" spans="2:4" x14ac:dyDescent="0.25">
      <c r="B280" s="25">
        <v>2145</v>
      </c>
      <c r="C280" s="26">
        <v>4.57</v>
      </c>
      <c r="D280" s="28">
        <v>1.55555555555555E-2</v>
      </c>
    </row>
    <row r="281" spans="2:4" x14ac:dyDescent="0.25">
      <c r="B281" s="25">
        <v>2146</v>
      </c>
      <c r="C281" s="26">
        <v>4.41</v>
      </c>
      <c r="D281" s="28">
        <v>-3.5010940919037198E-2</v>
      </c>
    </row>
    <row r="282" spans="2:4" x14ac:dyDescent="0.25">
      <c r="B282" s="25">
        <v>2147</v>
      </c>
      <c r="C282" s="26">
        <v>4.32</v>
      </c>
      <c r="D282" s="28">
        <v>-2.0408163265306003E-2</v>
      </c>
    </row>
    <row r="283" spans="2:4" x14ac:dyDescent="0.25">
      <c r="B283" s="25">
        <v>2148</v>
      </c>
      <c r="C283" s="26">
        <v>4.38</v>
      </c>
      <c r="D283" s="28">
        <v>1.38888888888888E-2</v>
      </c>
    </row>
    <row r="284" spans="2:4" x14ac:dyDescent="0.25">
      <c r="B284" s="25">
        <v>2149</v>
      </c>
      <c r="C284" s="26">
        <v>4.51</v>
      </c>
      <c r="D284" s="28">
        <v>2.9680365296803599E-2</v>
      </c>
    </row>
    <row r="285" spans="2:4" x14ac:dyDescent="0.25">
      <c r="B285" s="25">
        <v>2150</v>
      </c>
      <c r="C285" s="26">
        <v>4.57</v>
      </c>
      <c r="D285" s="28">
        <v>1.33037694013305E-2</v>
      </c>
    </row>
    <row r="286" spans="2:4" x14ac:dyDescent="0.25">
      <c r="B286" s="25">
        <v>2151</v>
      </c>
      <c r="C286" s="26">
        <v>4.4000000000000004</v>
      </c>
      <c r="D286" s="28">
        <v>-3.7199124726477004E-2</v>
      </c>
    </row>
    <row r="287" spans="2:4" x14ac:dyDescent="0.25">
      <c r="B287" s="25">
        <v>2152</v>
      </c>
      <c r="C287" s="26">
        <v>4.34</v>
      </c>
      <c r="D287" s="28">
        <v>-1.3636363636363801E-2</v>
      </c>
    </row>
    <row r="288" spans="2:4" x14ac:dyDescent="0.25">
      <c r="B288" s="25">
        <v>2153</v>
      </c>
      <c r="C288" s="26">
        <v>4.25</v>
      </c>
      <c r="D288" s="28">
        <v>-2.07373271889401E-2</v>
      </c>
    </row>
    <row r="289" spans="2:4" x14ac:dyDescent="0.25">
      <c r="B289" s="25">
        <v>2154</v>
      </c>
      <c r="C289" s="26">
        <v>4.41</v>
      </c>
      <c r="D289" s="28">
        <v>3.7647058823529402E-2</v>
      </c>
    </row>
    <row r="290" spans="2:4" x14ac:dyDescent="0.25">
      <c r="B290" s="25">
        <v>2155</v>
      </c>
      <c r="C290" s="26">
        <v>4.4800000000000004</v>
      </c>
      <c r="D290" s="28">
        <v>1.5873015873016001E-2</v>
      </c>
    </row>
    <row r="291" spans="2:4" x14ac:dyDescent="0.25">
      <c r="B291" s="25">
        <v>2156</v>
      </c>
      <c r="C291" s="26">
        <v>4.34</v>
      </c>
      <c r="D291" s="28">
        <v>-3.1250000000000097E-2</v>
      </c>
    </row>
    <row r="292" spans="2:4" x14ac:dyDescent="0.25">
      <c r="B292" s="25">
        <v>2157</v>
      </c>
      <c r="C292" s="26">
        <v>4.34</v>
      </c>
      <c r="D292" s="28">
        <v>0</v>
      </c>
    </row>
    <row r="293" spans="2:4" x14ac:dyDescent="0.25">
      <c r="B293" s="25">
        <v>2158</v>
      </c>
      <c r="C293" s="26">
        <v>4.3</v>
      </c>
      <c r="D293" s="28">
        <v>-9.2165898617511104E-3</v>
      </c>
    </row>
    <row r="294" spans="2:4" x14ac:dyDescent="0.25">
      <c r="B294" s="25">
        <v>2159</v>
      </c>
      <c r="C294" s="26">
        <v>4.25</v>
      </c>
      <c r="D294" s="28">
        <v>-1.1627906976744099E-2</v>
      </c>
    </row>
    <row r="295" spans="2:4" x14ac:dyDescent="0.25">
      <c r="B295" s="25">
        <v>2160</v>
      </c>
      <c r="C295" s="26">
        <v>4.1900000000000004</v>
      </c>
      <c r="D295" s="28">
        <v>-1.41176470588235E-2</v>
      </c>
    </row>
    <row r="296" spans="2:4" x14ac:dyDescent="0.25">
      <c r="B296" s="25">
        <v>2161</v>
      </c>
      <c r="C296" s="26">
        <v>4.1900000000000004</v>
      </c>
      <c r="D296" s="28">
        <v>0</v>
      </c>
    </row>
    <row r="297" spans="2:4" x14ac:dyDescent="0.25">
      <c r="B297" s="25">
        <v>2162</v>
      </c>
      <c r="C297" s="26">
        <v>4.37</v>
      </c>
      <c r="D297" s="28">
        <v>4.2959427207637201E-2</v>
      </c>
    </row>
    <row r="298" spans="2:4" x14ac:dyDescent="0.25">
      <c r="B298" s="25">
        <v>2163</v>
      </c>
      <c r="C298" s="26">
        <v>4.6100000000000003</v>
      </c>
      <c r="D298" s="28">
        <v>5.4919908466819302E-2</v>
      </c>
    </row>
    <row r="299" spans="2:4" x14ac:dyDescent="0.25">
      <c r="B299" s="25">
        <v>2164</v>
      </c>
      <c r="C299" s="26">
        <v>4.7</v>
      </c>
      <c r="D299" s="28">
        <v>1.9522776572668002E-2</v>
      </c>
    </row>
    <row r="300" spans="2:4" x14ac:dyDescent="0.25">
      <c r="B300" s="25">
        <v>2165</v>
      </c>
      <c r="C300" s="26">
        <v>4.72</v>
      </c>
      <c r="D300" s="28">
        <v>4.2553191489360705E-3</v>
      </c>
    </row>
    <row r="301" spans="2:4" x14ac:dyDescent="0.25">
      <c r="B301" s="25">
        <v>2166</v>
      </c>
      <c r="C301" s="26">
        <v>4.79</v>
      </c>
      <c r="D301" s="28">
        <v>1.4830508474576299E-2</v>
      </c>
    </row>
    <row r="302" spans="2:4" x14ac:dyDescent="0.25">
      <c r="B302" s="25">
        <v>2167</v>
      </c>
      <c r="C302" s="26">
        <v>4.82</v>
      </c>
      <c r="D302" s="28">
        <v>6.2630480167014104E-3</v>
      </c>
    </row>
    <row r="303" spans="2:4" x14ac:dyDescent="0.25">
      <c r="B303" s="25">
        <v>2168</v>
      </c>
      <c r="C303" s="26">
        <v>4.75</v>
      </c>
      <c r="D303" s="28">
        <v>-1.45228215767635E-2</v>
      </c>
    </row>
    <row r="304" spans="2:4" x14ac:dyDescent="0.25">
      <c r="B304" s="25">
        <v>2169</v>
      </c>
      <c r="C304" s="26">
        <v>4.59</v>
      </c>
      <c r="D304" s="28">
        <v>-3.36842105263159E-2</v>
      </c>
    </row>
    <row r="305" spans="2:4" x14ac:dyDescent="0.25">
      <c r="B305" s="25">
        <v>2170</v>
      </c>
      <c r="C305" s="26">
        <v>4.32</v>
      </c>
      <c r="D305" s="28">
        <v>-5.8823529411764601E-2</v>
      </c>
    </row>
    <row r="306" spans="2:4" x14ac:dyDescent="0.25">
      <c r="B306" s="25">
        <v>2171</v>
      </c>
      <c r="C306" s="26">
        <v>4.2699999999999996</v>
      </c>
      <c r="D306" s="28">
        <v>-1.1574074074074299E-2</v>
      </c>
    </row>
    <row r="307" spans="2:4" x14ac:dyDescent="0.25">
      <c r="B307" s="25">
        <v>2172</v>
      </c>
      <c r="C307" s="26">
        <v>4.45</v>
      </c>
      <c r="D307" s="28">
        <v>4.2154566744730698E-2</v>
      </c>
    </row>
    <row r="308" spans="2:4" x14ac:dyDescent="0.25">
      <c r="B308" s="25">
        <v>2173</v>
      </c>
      <c r="C308" s="26">
        <v>4.38</v>
      </c>
      <c r="D308" s="28">
        <v>-1.5730337078651801E-2</v>
      </c>
    </row>
    <row r="309" spans="2:4" x14ac:dyDescent="0.25">
      <c r="B309" s="25">
        <v>2174</v>
      </c>
      <c r="C309" s="26">
        <v>4.42</v>
      </c>
      <c r="D309" s="28">
        <v>9.1324200913243114E-3</v>
      </c>
    </row>
    <row r="310" spans="2:4" x14ac:dyDescent="0.25">
      <c r="B310" s="25">
        <v>2175</v>
      </c>
      <c r="C310" s="26">
        <v>4.4000000000000004</v>
      </c>
      <c r="D310" s="28">
        <v>-4.5248868778279307E-3</v>
      </c>
    </row>
    <row r="311" spans="2:4" x14ac:dyDescent="0.25">
      <c r="B311" s="25">
        <v>2176</v>
      </c>
      <c r="C311" s="26">
        <v>4.32</v>
      </c>
      <c r="D311" s="28">
        <v>-1.8181818181818198E-2</v>
      </c>
    </row>
    <row r="312" spans="2:4" x14ac:dyDescent="0.25">
      <c r="B312" s="25">
        <v>2177</v>
      </c>
      <c r="C312" s="26">
        <v>4.04</v>
      </c>
      <c r="D312" s="28">
        <v>-6.4814814814814894E-2</v>
      </c>
    </row>
    <row r="313" spans="2:4" x14ac:dyDescent="0.25">
      <c r="B313" s="25">
        <v>2178</v>
      </c>
      <c r="C313" s="26">
        <v>3.81</v>
      </c>
      <c r="D313" s="28">
        <v>-5.6930693069307002E-2</v>
      </c>
    </row>
    <row r="314" spans="2:4" x14ac:dyDescent="0.25">
      <c r="B314" s="25">
        <v>2179</v>
      </c>
      <c r="C314" s="26">
        <v>4.01</v>
      </c>
      <c r="D314" s="28">
        <v>5.24934383202098E-2</v>
      </c>
    </row>
    <row r="315" spans="2:4" x14ac:dyDescent="0.25">
      <c r="B315" s="25">
        <v>2180</v>
      </c>
      <c r="C315" s="26">
        <v>4.0999999999999996</v>
      </c>
      <c r="D315" s="28">
        <v>2.2443890274314298E-2</v>
      </c>
    </row>
    <row r="316" spans="2:4" x14ac:dyDescent="0.25">
      <c r="B316" s="25">
        <v>2181</v>
      </c>
      <c r="C316" s="26">
        <v>4.38</v>
      </c>
      <c r="D316" s="28">
        <v>6.8292682926829301E-2</v>
      </c>
    </row>
    <row r="317" spans="2:4" x14ac:dyDescent="0.25">
      <c r="B317" s="25">
        <v>2182</v>
      </c>
      <c r="C317" s="26">
        <v>4.22</v>
      </c>
      <c r="D317" s="28">
        <v>-3.6529680365296802E-2</v>
      </c>
    </row>
    <row r="318" spans="2:4" x14ac:dyDescent="0.25">
      <c r="B318" s="25">
        <v>2183</v>
      </c>
      <c r="C318" s="26">
        <v>4.22</v>
      </c>
      <c r="D318" s="28">
        <v>0</v>
      </c>
    </row>
    <row r="319" spans="2:4" x14ac:dyDescent="0.25">
      <c r="B319" s="25">
        <v>2184</v>
      </c>
      <c r="C319" s="26">
        <v>4.18</v>
      </c>
      <c r="D319" s="28">
        <v>-9.4786729857819808E-3</v>
      </c>
    </row>
    <row r="320" spans="2:4" x14ac:dyDescent="0.25">
      <c r="B320" s="25">
        <v>2185</v>
      </c>
      <c r="C320" s="26">
        <v>4.1900000000000004</v>
      </c>
      <c r="D320" s="28">
        <v>2.39234449760772E-3</v>
      </c>
    </row>
    <row r="321" spans="2:4" x14ac:dyDescent="0.25">
      <c r="B321" s="25">
        <v>2186</v>
      </c>
      <c r="C321" s="26">
        <v>4.0599999999999996</v>
      </c>
      <c r="D321" s="28">
        <v>-3.1026252983293798E-2</v>
      </c>
    </row>
    <row r="322" spans="2:4" x14ac:dyDescent="0.25">
      <c r="B322" s="25">
        <v>2187</v>
      </c>
      <c r="C322" s="26">
        <v>4.08</v>
      </c>
      <c r="D322" s="28">
        <v>4.9261083743843406E-3</v>
      </c>
    </row>
    <row r="323" spans="2:4" x14ac:dyDescent="0.25">
      <c r="B323" s="25">
        <v>2188</v>
      </c>
      <c r="C323" s="26">
        <v>4.2699999999999996</v>
      </c>
      <c r="D323" s="28">
        <v>4.6568627450980199E-2</v>
      </c>
    </row>
    <row r="324" spans="2:4" x14ac:dyDescent="0.25">
      <c r="B324" s="25">
        <v>2189</v>
      </c>
      <c r="C324" s="26">
        <v>4.46</v>
      </c>
      <c r="D324" s="28">
        <v>4.4496487119438002E-2</v>
      </c>
    </row>
    <row r="325" spans="2:4" x14ac:dyDescent="0.25">
      <c r="B325" s="25">
        <v>2190</v>
      </c>
      <c r="C325" s="26">
        <v>4.75</v>
      </c>
      <c r="D325" s="28">
        <v>6.5022421524663795E-2</v>
      </c>
    </row>
    <row r="326" spans="2:4" x14ac:dyDescent="0.25">
      <c r="B326" s="25">
        <v>2191</v>
      </c>
      <c r="C326" s="26">
        <v>4.9800000000000004</v>
      </c>
      <c r="D326" s="28">
        <v>4.8421052631579101E-2</v>
      </c>
    </row>
    <row r="327" spans="2:4" x14ac:dyDescent="0.25">
      <c r="B327" s="25">
        <v>2192</v>
      </c>
      <c r="C327" s="26">
        <v>4.82</v>
      </c>
      <c r="D327" s="28">
        <v>-3.2128514056225001E-2</v>
      </c>
    </row>
    <row r="328" spans="2:4" x14ac:dyDescent="0.25">
      <c r="B328" s="25">
        <v>2193</v>
      </c>
      <c r="C328" s="26">
        <v>4.6500000000000004</v>
      </c>
      <c r="D328" s="28">
        <v>-3.5269709543568402E-2</v>
      </c>
    </row>
    <row r="329" spans="2:4" x14ac:dyDescent="0.25">
      <c r="B329" s="25">
        <v>2194</v>
      </c>
      <c r="C329" s="26">
        <v>4.75</v>
      </c>
      <c r="D329" s="28">
        <v>2.1505376344086002E-2</v>
      </c>
    </row>
    <row r="330" spans="2:4" x14ac:dyDescent="0.25">
      <c r="B330" s="25">
        <v>2195</v>
      </c>
      <c r="C330" s="26">
        <v>4.88</v>
      </c>
      <c r="D330" s="28">
        <v>2.73684210526315E-2</v>
      </c>
    </row>
    <row r="331" spans="2:4" x14ac:dyDescent="0.25">
      <c r="B331" s="25">
        <v>2196</v>
      </c>
      <c r="C331" s="26">
        <v>4.87</v>
      </c>
      <c r="D331" s="28">
        <v>-2.04918032786883E-3</v>
      </c>
    </row>
    <row r="332" spans="2:4" x14ac:dyDescent="0.25">
      <c r="B332" s="25">
        <v>2197</v>
      </c>
      <c r="C332" s="26">
        <v>4.6500000000000004</v>
      </c>
      <c r="D332" s="28">
        <v>-4.5174537987679696E-2</v>
      </c>
    </row>
    <row r="333" spans="2:4" x14ac:dyDescent="0.25">
      <c r="B333" s="25">
        <v>2198</v>
      </c>
      <c r="C333" s="26">
        <v>4.57</v>
      </c>
      <c r="D333" s="28">
        <v>-1.72043010752688E-2</v>
      </c>
    </row>
    <row r="334" spans="2:4" x14ac:dyDescent="0.25">
      <c r="B334" s="25">
        <v>2199</v>
      </c>
      <c r="C334" s="26">
        <v>4.87</v>
      </c>
      <c r="D334" s="28">
        <v>6.5645514223194604E-2</v>
      </c>
    </row>
    <row r="335" spans="2:4" x14ac:dyDescent="0.25">
      <c r="B335" s="25">
        <v>2200</v>
      </c>
      <c r="C335" s="26">
        <v>5.0599999999999996</v>
      </c>
      <c r="D335" s="28">
        <v>3.9014373716632397E-2</v>
      </c>
    </row>
    <row r="336" spans="2:4" x14ac:dyDescent="0.25">
      <c r="B336" s="25">
        <v>2201</v>
      </c>
      <c r="C336" s="26">
        <v>5.08</v>
      </c>
      <c r="D336" s="28">
        <v>3.9525691699606701E-3</v>
      </c>
    </row>
    <row r="337" spans="2:4" x14ac:dyDescent="0.25">
      <c r="B337" s="25">
        <v>2202</v>
      </c>
      <c r="C337" s="26">
        <v>5.27</v>
      </c>
      <c r="D337" s="28">
        <v>3.7401574803149498E-2</v>
      </c>
    </row>
    <row r="338" spans="2:4" x14ac:dyDescent="0.25">
      <c r="B338" s="25">
        <v>2203</v>
      </c>
      <c r="C338" s="26">
        <v>5.26</v>
      </c>
      <c r="D338" s="28">
        <v>-1.8975332068310602E-3</v>
      </c>
    </row>
    <row r="339" spans="2:4" x14ac:dyDescent="0.25">
      <c r="B339" s="25">
        <v>2204</v>
      </c>
      <c r="C339" s="26">
        <v>5.15</v>
      </c>
      <c r="D339" s="28">
        <v>-2.0912547528517001E-2</v>
      </c>
    </row>
    <row r="340" spans="2:4" x14ac:dyDescent="0.25">
      <c r="B340" s="25">
        <v>2205</v>
      </c>
      <c r="C340" s="26">
        <v>5.32</v>
      </c>
      <c r="D340" s="28">
        <v>3.3009708737864005E-2</v>
      </c>
    </row>
    <row r="341" spans="2:4" x14ac:dyDescent="0.25">
      <c r="B341" s="25">
        <v>2206</v>
      </c>
      <c r="C341" s="26">
        <v>5.65</v>
      </c>
      <c r="D341" s="28">
        <v>6.2030075187969901E-2</v>
      </c>
    </row>
    <row r="342" spans="2:4" x14ac:dyDescent="0.25">
      <c r="B342" s="25">
        <v>2207</v>
      </c>
      <c r="C342" s="26">
        <v>6.08</v>
      </c>
      <c r="D342" s="28">
        <v>7.61061946902655E-2</v>
      </c>
    </row>
    <row r="343" spans="2:4" x14ac:dyDescent="0.25">
      <c r="B343" s="25">
        <v>2208</v>
      </c>
      <c r="C343" s="26">
        <v>6.31</v>
      </c>
      <c r="D343" s="28">
        <v>3.7828947368421004E-2</v>
      </c>
    </row>
    <row r="344" spans="2:4" x14ac:dyDescent="0.25">
      <c r="B344" s="25">
        <v>2209</v>
      </c>
      <c r="C344" s="26">
        <v>6.4</v>
      </c>
      <c r="D344" s="28">
        <v>1.4263074484944599E-2</v>
      </c>
    </row>
    <row r="345" spans="2:4" x14ac:dyDescent="0.25">
      <c r="B345" s="25">
        <v>2210</v>
      </c>
      <c r="C345" s="26">
        <v>6.48</v>
      </c>
      <c r="D345" s="28">
        <v>1.2500000000000001E-2</v>
      </c>
    </row>
    <row r="346" spans="2:4" x14ac:dyDescent="0.25">
      <c r="B346" s="25">
        <v>2211</v>
      </c>
      <c r="C346" s="26">
        <v>6.21</v>
      </c>
      <c r="D346" s="28">
        <v>-4.1666666666666699E-2</v>
      </c>
    </row>
    <row r="347" spans="2:4" x14ac:dyDescent="0.25">
      <c r="B347" s="25">
        <v>2212</v>
      </c>
      <c r="C347" s="26">
        <v>6.07</v>
      </c>
      <c r="D347" s="28">
        <v>-2.25442834138486E-2</v>
      </c>
    </row>
    <row r="348" spans="2:4" x14ac:dyDescent="0.25">
      <c r="B348" s="25">
        <v>2213</v>
      </c>
      <c r="C348" s="26">
        <v>6.28</v>
      </c>
      <c r="D348" s="28">
        <v>3.4596375617792496E-2</v>
      </c>
    </row>
    <row r="349" spans="2:4" x14ac:dyDescent="0.25">
      <c r="B349" s="25">
        <v>2214</v>
      </c>
      <c r="C349" s="26">
        <v>6.44</v>
      </c>
      <c r="D349" s="28">
        <v>2.54777070063694E-2</v>
      </c>
    </row>
    <row r="350" spans="2:4" x14ac:dyDescent="0.25">
      <c r="B350" s="25">
        <v>2215</v>
      </c>
      <c r="C350" s="26">
        <v>6.37</v>
      </c>
      <c r="D350" s="28">
        <v>-1.0869565217391399E-2</v>
      </c>
    </row>
    <row r="351" spans="2:4" x14ac:dyDescent="0.25">
      <c r="B351" s="25">
        <v>2216</v>
      </c>
      <c r="C351" s="26">
        <v>6.34</v>
      </c>
      <c r="D351" s="28">
        <v>-4.7095761381476002E-3</v>
      </c>
    </row>
    <row r="352" spans="2:4" x14ac:dyDescent="0.25">
      <c r="B352" s="25">
        <v>2217</v>
      </c>
      <c r="C352" s="26">
        <v>6.46</v>
      </c>
      <c r="D352" s="28">
        <v>1.89274447949528E-2</v>
      </c>
    </row>
    <row r="353" spans="2:4" x14ac:dyDescent="0.25">
      <c r="B353" s="25">
        <v>2218</v>
      </c>
      <c r="C353" s="26">
        <v>6.02</v>
      </c>
      <c r="D353" s="28">
        <v>-6.8111455108359101E-2</v>
      </c>
    </row>
    <row r="354" spans="2:4" x14ac:dyDescent="0.25">
      <c r="B354" s="25">
        <v>2219</v>
      </c>
      <c r="C354" s="26">
        <v>6.1</v>
      </c>
      <c r="D354" s="28">
        <v>1.3289036544850599E-2</v>
      </c>
    </row>
    <row r="355" spans="2:4" x14ac:dyDescent="0.25">
      <c r="B355" s="25">
        <v>2220</v>
      </c>
      <c r="C355" s="26">
        <v>6.21</v>
      </c>
      <c r="D355" s="28">
        <v>1.8032786885245899E-2</v>
      </c>
    </row>
    <row r="356" spans="2:4" x14ac:dyDescent="0.25">
      <c r="B356" s="25">
        <v>2221</v>
      </c>
      <c r="C356" s="26">
        <v>6.26</v>
      </c>
      <c r="D356" s="28">
        <v>8.0515297906602612E-3</v>
      </c>
    </row>
    <row r="357" spans="2:4" x14ac:dyDescent="0.25">
      <c r="B357" s="25">
        <v>2222</v>
      </c>
      <c r="C357" s="26">
        <v>6.34</v>
      </c>
      <c r="D357" s="28">
        <v>1.27795527156549E-2</v>
      </c>
    </row>
    <row r="358" spans="2:4" x14ac:dyDescent="0.25">
      <c r="B358" s="25">
        <v>2223</v>
      </c>
      <c r="C358" s="26">
        <v>6.04</v>
      </c>
      <c r="D358" s="28">
        <v>-4.7318611987381597E-2</v>
      </c>
    </row>
    <row r="359" spans="2:4" x14ac:dyDescent="0.25">
      <c r="B359" s="25">
        <v>2224</v>
      </c>
      <c r="C359" s="26">
        <v>5.86</v>
      </c>
      <c r="D359" s="28">
        <v>-2.9801324503311199E-2</v>
      </c>
    </row>
    <row r="360" spans="2:4" x14ac:dyDescent="0.25">
      <c r="B360" s="25">
        <v>2225</v>
      </c>
      <c r="C360" s="26">
        <v>5.86</v>
      </c>
      <c r="D360" s="28">
        <v>0</v>
      </c>
    </row>
    <row r="361" spans="2:4" x14ac:dyDescent="0.25">
      <c r="B361" s="25">
        <v>2226</v>
      </c>
      <c r="C361" s="26">
        <v>5.94</v>
      </c>
      <c r="D361" s="28">
        <v>1.36518771331058E-2</v>
      </c>
    </row>
    <row r="362" spans="2:4" x14ac:dyDescent="0.25">
      <c r="B362" s="25">
        <v>2227</v>
      </c>
      <c r="C362" s="26">
        <v>5.8</v>
      </c>
      <c r="D362" s="28">
        <v>-2.3569023569023701E-2</v>
      </c>
    </row>
    <row r="363" spans="2:4" x14ac:dyDescent="0.25">
      <c r="B363" s="25">
        <v>2228</v>
      </c>
      <c r="C363" s="26">
        <v>6.01</v>
      </c>
      <c r="D363" s="28">
        <v>3.6206896551724196E-2</v>
      </c>
    </row>
    <row r="364" spans="2:4" x14ac:dyDescent="0.25">
      <c r="B364" s="25">
        <v>2229</v>
      </c>
      <c r="C364" s="26">
        <v>6.48</v>
      </c>
      <c r="D364" s="28">
        <v>7.8202995008319592E-2</v>
      </c>
    </row>
    <row r="365" spans="2:4" x14ac:dyDescent="0.25">
      <c r="B365" s="25">
        <v>2230</v>
      </c>
      <c r="C365" s="26">
        <v>6.87</v>
      </c>
      <c r="D365" s="28">
        <v>6.0185185185185099E-2</v>
      </c>
    </row>
    <row r="366" spans="2:4" x14ac:dyDescent="0.25">
      <c r="B366" s="25">
        <v>2231</v>
      </c>
      <c r="C366" s="26">
        <v>7.07</v>
      </c>
      <c r="D366" s="28">
        <v>2.91120815138282E-2</v>
      </c>
    </row>
    <row r="367" spans="2:4" x14ac:dyDescent="0.25">
      <c r="B367" s="25">
        <v>2232</v>
      </c>
      <c r="C367" s="26">
        <v>7.25</v>
      </c>
      <c r="D367" s="28">
        <v>2.5459688826025399E-2</v>
      </c>
    </row>
    <row r="368" spans="2:4" x14ac:dyDescent="0.25">
      <c r="B368" s="25">
        <v>2233</v>
      </c>
      <c r="C368" s="26">
        <v>7.51</v>
      </c>
      <c r="D368" s="28">
        <v>3.5862068965517101E-2</v>
      </c>
    </row>
    <row r="369" spans="2:4" x14ac:dyDescent="0.25">
      <c r="B369" s="25">
        <v>2234</v>
      </c>
      <c r="C369" s="26">
        <v>8.14</v>
      </c>
      <c r="D369" s="28">
        <v>8.3888149134487403E-2</v>
      </c>
    </row>
    <row r="370" spans="2:4" x14ac:dyDescent="0.25">
      <c r="B370" s="25">
        <v>2235</v>
      </c>
      <c r="C370" s="26">
        <v>7.73</v>
      </c>
      <c r="D370" s="28">
        <v>-5.0368550368550397E-2</v>
      </c>
    </row>
    <row r="371" spans="2:4" x14ac:dyDescent="0.25">
      <c r="B371" s="25">
        <v>2236</v>
      </c>
      <c r="C371" s="26">
        <v>8.5</v>
      </c>
      <c r="D371" s="28">
        <v>9.9611901681759402E-2</v>
      </c>
    </row>
    <row r="372" spans="2:4" x14ac:dyDescent="0.25">
      <c r="B372" s="25">
        <v>2237</v>
      </c>
      <c r="C372" s="26">
        <v>7.93</v>
      </c>
      <c r="D372" s="28">
        <v>-6.7058823529411796E-2</v>
      </c>
    </row>
    <row r="373" spans="2:4" x14ac:dyDescent="0.25">
      <c r="B373" s="25">
        <v>2238</v>
      </c>
      <c r="C373" s="26">
        <v>8.0399999999999991</v>
      </c>
      <c r="D373" s="28">
        <v>1.38713745271122E-2</v>
      </c>
    </row>
    <row r="374" spans="2:4" x14ac:dyDescent="0.25">
      <c r="B374" s="25">
        <v>2239</v>
      </c>
      <c r="C374" s="26">
        <v>8</v>
      </c>
      <c r="D374" s="28">
        <v>-4.9751243781093199E-3</v>
      </c>
    </row>
    <row r="375" spans="2:4" x14ac:dyDescent="0.25">
      <c r="B375" s="25">
        <v>2240</v>
      </c>
      <c r="C375" s="26">
        <v>7.91</v>
      </c>
      <c r="D375" s="28">
        <v>-1.1250000000000001E-2</v>
      </c>
    </row>
    <row r="376" spans="2:4" x14ac:dyDescent="0.25">
      <c r="B376" s="25">
        <v>2241</v>
      </c>
      <c r="C376" s="26">
        <v>8.08</v>
      </c>
      <c r="D376" s="28">
        <v>2.1491782553729501E-2</v>
      </c>
    </row>
    <row r="377" spans="2:4" x14ac:dyDescent="0.25">
      <c r="B377" s="25">
        <v>2242</v>
      </c>
      <c r="C377" s="26">
        <v>7.95</v>
      </c>
      <c r="D377" s="28">
        <v>-1.60891089108911E-2</v>
      </c>
    </row>
    <row r="378" spans="2:4" x14ac:dyDescent="0.25">
      <c r="B378" s="25">
        <v>2243</v>
      </c>
      <c r="C378" s="26">
        <v>8.1199999999999992</v>
      </c>
      <c r="D378" s="28">
        <v>2.1383647798741901E-2</v>
      </c>
    </row>
    <row r="379" spans="2:4" x14ac:dyDescent="0.25">
      <c r="B379" s="25">
        <v>2244</v>
      </c>
      <c r="C379" s="26">
        <v>8.19</v>
      </c>
      <c r="D379" s="28">
        <v>8.6206896551723807E-3</v>
      </c>
    </row>
    <row r="380" spans="2:4" x14ac:dyDescent="0.25">
      <c r="B380" s="25">
        <v>2245</v>
      </c>
      <c r="C380" s="26">
        <v>8.1999999999999993</v>
      </c>
      <c r="D380" s="28">
        <v>1.2210012210012201E-3</v>
      </c>
    </row>
    <row r="381" spans="2:4" x14ac:dyDescent="0.25">
      <c r="B381" s="25">
        <v>2246</v>
      </c>
      <c r="C381" s="26">
        <v>8.48</v>
      </c>
      <c r="D381" s="28">
        <v>3.41463414634149E-2</v>
      </c>
    </row>
    <row r="382" spans="2:4" x14ac:dyDescent="0.25">
      <c r="B382" s="25">
        <v>2247</v>
      </c>
      <c r="C382" s="26">
        <v>8.4600000000000009</v>
      </c>
      <c r="D382" s="28">
        <v>-2.3584905660376503E-3</v>
      </c>
    </row>
    <row r="383" spans="2:4" x14ac:dyDescent="0.25">
      <c r="B383" s="25">
        <v>2248</v>
      </c>
      <c r="C383" s="26">
        <v>8.41</v>
      </c>
      <c r="D383" s="28">
        <v>-5.9101654846336303E-3</v>
      </c>
    </row>
    <row r="384" spans="2:4" x14ac:dyDescent="0.25">
      <c r="B384" s="25">
        <v>2249</v>
      </c>
      <c r="C384" s="26">
        <v>8.6</v>
      </c>
      <c r="D384" s="28">
        <v>2.25921521997621E-2</v>
      </c>
    </row>
    <row r="385" spans="2:4" x14ac:dyDescent="0.25">
      <c r="B385" s="25">
        <v>2250</v>
      </c>
      <c r="C385" s="26">
        <v>8.83</v>
      </c>
      <c r="D385" s="28">
        <v>2.67441860465116E-2</v>
      </c>
    </row>
    <row r="386" spans="2:4" x14ac:dyDescent="0.25">
      <c r="B386" s="25">
        <v>2251</v>
      </c>
      <c r="C386" s="26">
        <v>8.85</v>
      </c>
      <c r="D386" s="28">
        <v>2.2650056625141998E-3</v>
      </c>
    </row>
    <row r="387" spans="2:4" x14ac:dyDescent="0.25">
      <c r="B387" s="25">
        <v>2252</v>
      </c>
      <c r="C387" s="26">
        <v>8.57</v>
      </c>
      <c r="D387" s="28">
        <v>-3.1638418079096002E-2</v>
      </c>
    </row>
    <row r="388" spans="2:4" x14ac:dyDescent="0.25">
      <c r="B388" s="25">
        <v>2253</v>
      </c>
      <c r="C388" s="26">
        <v>8.24</v>
      </c>
      <c r="D388" s="28">
        <v>-3.8506417736289399E-2</v>
      </c>
    </row>
    <row r="389" spans="2:4" x14ac:dyDescent="0.25">
      <c r="B389" s="25">
        <v>2254</v>
      </c>
      <c r="C389" s="26">
        <v>8.0500000000000007</v>
      </c>
      <c r="D389" s="28">
        <v>-2.30582524271844E-2</v>
      </c>
    </row>
    <row r="390" spans="2:4" x14ac:dyDescent="0.25">
      <c r="B390" s="25">
        <v>2255</v>
      </c>
      <c r="C390" s="26">
        <v>8.4600000000000009</v>
      </c>
      <c r="D390" s="28">
        <v>5.09316770186337E-2</v>
      </c>
    </row>
    <row r="391" spans="2:4" x14ac:dyDescent="0.25">
      <c r="B391" s="25">
        <v>2256</v>
      </c>
      <c r="C391" s="26">
        <v>8.41</v>
      </c>
      <c r="D391" s="28">
        <v>-5.9101654846336303E-3</v>
      </c>
    </row>
    <row r="392" spans="2:4" x14ac:dyDescent="0.25">
      <c r="B392" s="25">
        <v>2257</v>
      </c>
      <c r="C392" s="26">
        <v>8.08</v>
      </c>
      <c r="D392" s="28">
        <v>-3.92390011890607E-2</v>
      </c>
    </row>
    <row r="393" spans="2:4" x14ac:dyDescent="0.25">
      <c r="B393" s="25">
        <v>2258</v>
      </c>
      <c r="C393" s="26">
        <v>7.75</v>
      </c>
      <c r="D393" s="28">
        <v>-4.0841584158415899E-2</v>
      </c>
    </row>
    <row r="394" spans="2:4" x14ac:dyDescent="0.25">
      <c r="B394" s="25">
        <v>2259</v>
      </c>
      <c r="C394" s="26">
        <v>7.6</v>
      </c>
      <c r="D394" s="28">
        <v>-1.93548387096775E-2</v>
      </c>
    </row>
    <row r="395" spans="2:4" x14ac:dyDescent="0.25">
      <c r="B395" s="25">
        <v>2260</v>
      </c>
      <c r="C395" s="26">
        <v>7.18</v>
      </c>
      <c r="D395" s="28">
        <v>-5.5263157894736799E-2</v>
      </c>
    </row>
    <row r="396" spans="2:4" x14ac:dyDescent="0.25">
      <c r="B396" s="25">
        <v>2261</v>
      </c>
      <c r="C396" s="26">
        <v>6.85</v>
      </c>
      <c r="D396" s="28">
        <v>-4.5961002785515299E-2</v>
      </c>
    </row>
    <row r="397" spans="2:4" x14ac:dyDescent="0.25">
      <c r="B397" s="25">
        <v>2262</v>
      </c>
      <c r="C397" s="26">
        <v>6.63</v>
      </c>
      <c r="D397" s="28">
        <v>-3.2116788321167801E-2</v>
      </c>
    </row>
    <row r="398" spans="2:4" x14ac:dyDescent="0.25">
      <c r="B398" s="25">
        <v>2263</v>
      </c>
      <c r="C398" s="26">
        <v>6.47</v>
      </c>
      <c r="D398" s="28">
        <v>-2.4132730015083002E-2</v>
      </c>
    </row>
    <row r="399" spans="2:4" x14ac:dyDescent="0.25">
      <c r="B399" s="25">
        <v>2264</v>
      </c>
      <c r="C399" s="26">
        <v>6.26</v>
      </c>
      <c r="D399" s="28">
        <v>-3.2457496136012301E-2</v>
      </c>
    </row>
    <row r="400" spans="2:4" x14ac:dyDescent="0.25">
      <c r="B400" s="25">
        <v>2265</v>
      </c>
      <c r="C400" s="26">
        <v>6.28</v>
      </c>
      <c r="D400" s="28">
        <v>3.1948881789138901E-3</v>
      </c>
    </row>
    <row r="401" spans="2:4" x14ac:dyDescent="0.25">
      <c r="B401" s="25">
        <v>2266</v>
      </c>
      <c r="C401" s="26">
        <v>6.57</v>
      </c>
      <c r="D401" s="28">
        <v>4.6178343949044597E-2</v>
      </c>
    </row>
    <row r="402" spans="2:4" x14ac:dyDescent="0.25">
      <c r="B402" s="25">
        <v>2267</v>
      </c>
      <c r="C402" s="26">
        <v>6.68</v>
      </c>
      <c r="D402" s="28">
        <v>1.67427701674276E-2</v>
      </c>
    </row>
    <row r="403" spans="2:4" x14ac:dyDescent="0.25">
      <c r="B403" s="25">
        <v>2268</v>
      </c>
      <c r="C403" s="26">
        <v>6.5</v>
      </c>
      <c r="D403" s="28">
        <v>-2.69461077844311E-2</v>
      </c>
    </row>
    <row r="404" spans="2:4" x14ac:dyDescent="0.25">
      <c r="B404" s="25">
        <v>2269</v>
      </c>
      <c r="C404" s="26">
        <v>6.48</v>
      </c>
      <c r="D404" s="28">
        <v>-3.0769230769229802E-3</v>
      </c>
    </row>
    <row r="405" spans="2:4" x14ac:dyDescent="0.25">
      <c r="B405" s="25">
        <v>2270</v>
      </c>
      <c r="C405" s="26">
        <v>6.64</v>
      </c>
      <c r="D405" s="28">
        <v>2.4691358024691201E-2</v>
      </c>
    </row>
    <row r="406" spans="2:4" x14ac:dyDescent="0.25">
      <c r="B406" s="25">
        <v>2271</v>
      </c>
      <c r="C406" s="26">
        <v>6.5</v>
      </c>
      <c r="D406" s="28">
        <v>-2.1084337349397499E-2</v>
      </c>
    </row>
    <row r="407" spans="2:4" x14ac:dyDescent="0.25">
      <c r="B407" s="25">
        <v>2272</v>
      </c>
      <c r="C407" s="26">
        <v>6.51</v>
      </c>
      <c r="D407" s="28">
        <v>1.5384615384614901E-3</v>
      </c>
    </row>
    <row r="408" spans="2:4" x14ac:dyDescent="0.25">
      <c r="B408" s="25">
        <v>2273</v>
      </c>
      <c r="C408" s="26">
        <v>6.78</v>
      </c>
      <c r="D408" s="28">
        <v>4.1474654377880296E-2</v>
      </c>
    </row>
    <row r="409" spans="2:4" x14ac:dyDescent="0.25">
      <c r="B409" s="25">
        <v>2274</v>
      </c>
      <c r="C409" s="26">
        <v>7.01</v>
      </c>
      <c r="D409" s="28">
        <v>3.39233038348081E-2</v>
      </c>
    </row>
    <row r="410" spans="2:4" x14ac:dyDescent="0.25">
      <c r="B410" s="25">
        <v>2275</v>
      </c>
      <c r="C410" s="26">
        <v>7.32</v>
      </c>
      <c r="D410" s="28">
        <v>4.4222539229672002E-2</v>
      </c>
    </row>
    <row r="411" spans="2:4" x14ac:dyDescent="0.25">
      <c r="B411" s="25">
        <v>2276</v>
      </c>
      <c r="C411" s="26">
        <v>7.75</v>
      </c>
      <c r="D411" s="28">
        <v>5.87431693989071E-2</v>
      </c>
    </row>
    <row r="412" spans="2:4" x14ac:dyDescent="0.25">
      <c r="B412" s="25">
        <v>2277</v>
      </c>
      <c r="C412" s="26">
        <v>8.17</v>
      </c>
      <c r="D412" s="28">
        <v>5.41935483870968E-2</v>
      </c>
    </row>
    <row r="413" spans="2:4" x14ac:dyDescent="0.25">
      <c r="B413" s="25">
        <v>2278</v>
      </c>
      <c r="C413" s="26">
        <v>8.25</v>
      </c>
      <c r="D413" s="28">
        <v>9.7919216646267203E-3</v>
      </c>
    </row>
    <row r="414" spans="2:4" x14ac:dyDescent="0.25">
      <c r="B414" s="25">
        <v>2279</v>
      </c>
      <c r="C414" s="26">
        <v>8.43</v>
      </c>
      <c r="D414" s="28">
        <v>2.1818181818181698E-2</v>
      </c>
    </row>
    <row r="415" spans="2:4" x14ac:dyDescent="0.25">
      <c r="B415" s="25">
        <v>2280</v>
      </c>
      <c r="C415" s="26">
        <v>8.8000000000000007</v>
      </c>
      <c r="D415" s="28">
        <v>4.38908659549231E-2</v>
      </c>
    </row>
    <row r="416" spans="2:4" x14ac:dyDescent="0.25">
      <c r="B416" s="25">
        <v>2281</v>
      </c>
      <c r="C416" s="26">
        <v>9.0500000000000007</v>
      </c>
      <c r="D416" s="28">
        <v>2.8409090909090801E-2</v>
      </c>
    </row>
    <row r="417" spans="2:4" x14ac:dyDescent="0.25">
      <c r="B417" s="25">
        <v>2282</v>
      </c>
      <c r="C417" s="26">
        <v>8.94</v>
      </c>
      <c r="D417" s="28">
        <v>-1.2154696132596799E-2</v>
      </c>
    </row>
    <row r="418" spans="2:4" x14ac:dyDescent="0.25">
      <c r="B418" s="25">
        <v>2283</v>
      </c>
      <c r="C418" s="26">
        <v>8.5</v>
      </c>
      <c r="D418" s="28">
        <v>-4.9217002237136397E-2</v>
      </c>
    </row>
    <row r="419" spans="2:4" x14ac:dyDescent="0.25">
      <c r="B419" s="25">
        <v>2284</v>
      </c>
      <c r="C419" s="26">
        <v>8.6</v>
      </c>
      <c r="D419" s="28">
        <v>1.1764705882352899E-2</v>
      </c>
    </row>
    <row r="420" spans="2:4" x14ac:dyDescent="0.25">
      <c r="B420" s="25">
        <v>2285</v>
      </c>
      <c r="C420" s="26">
        <v>8.8699999999999992</v>
      </c>
      <c r="D420" s="28">
        <v>3.1395348837209201E-2</v>
      </c>
    </row>
    <row r="421" spans="2:4" x14ac:dyDescent="0.25">
      <c r="B421" s="25">
        <v>2286</v>
      </c>
      <c r="C421" s="26">
        <v>9.1999999999999993</v>
      </c>
      <c r="D421" s="28">
        <v>3.7204058624577201E-2</v>
      </c>
    </row>
    <row r="422" spans="2:4" x14ac:dyDescent="0.25">
      <c r="B422" s="25">
        <v>2287</v>
      </c>
      <c r="C422" s="26">
        <v>9.23</v>
      </c>
      <c r="D422" s="28">
        <v>3.2608695652174302E-3</v>
      </c>
    </row>
    <row r="423" spans="2:4" x14ac:dyDescent="0.25">
      <c r="B423" s="25">
        <v>2288</v>
      </c>
      <c r="C423" s="26">
        <v>9.36</v>
      </c>
      <c r="D423" s="28">
        <v>1.4084507042253499E-2</v>
      </c>
    </row>
    <row r="424" spans="2:4" x14ac:dyDescent="0.25">
      <c r="B424" s="25">
        <v>2289</v>
      </c>
      <c r="C424" s="26">
        <v>9.31</v>
      </c>
      <c r="D424" s="28">
        <v>-5.3418803418802101E-3</v>
      </c>
    </row>
    <row r="425" spans="2:4" x14ac:dyDescent="0.25">
      <c r="B425" s="25">
        <v>2290</v>
      </c>
      <c r="C425" s="26">
        <v>9.5399999999999991</v>
      </c>
      <c r="D425" s="28">
        <v>2.4704618689581001E-2</v>
      </c>
    </row>
    <row r="426" spans="2:4" x14ac:dyDescent="0.25">
      <c r="B426" s="25">
        <v>2291</v>
      </c>
      <c r="C426" s="26">
        <v>9.8699999999999992</v>
      </c>
      <c r="D426" s="28">
        <v>3.4591194968553597E-2</v>
      </c>
    </row>
    <row r="427" spans="2:4" x14ac:dyDescent="0.25">
      <c r="B427" s="25">
        <v>2292</v>
      </c>
      <c r="C427" s="26">
        <v>9.8000000000000007</v>
      </c>
      <c r="D427" s="28">
        <v>-7.0921985815601803E-3</v>
      </c>
    </row>
    <row r="428" spans="2:4" x14ac:dyDescent="0.25">
      <c r="B428" s="25">
        <v>2293</v>
      </c>
      <c r="C428" s="26">
        <v>9.56</v>
      </c>
      <c r="D428" s="28">
        <v>-2.4489795918367401E-2</v>
      </c>
    </row>
    <row r="429" spans="2:4" x14ac:dyDescent="0.25">
      <c r="B429" s="25">
        <v>2294</v>
      </c>
      <c r="C429" s="26">
        <v>9.43</v>
      </c>
      <c r="D429" s="28">
        <v>-1.3598326359832699E-2</v>
      </c>
    </row>
    <row r="430" spans="2:4" x14ac:dyDescent="0.25">
      <c r="B430" s="25">
        <v>2295</v>
      </c>
      <c r="C430" s="26">
        <v>9.18</v>
      </c>
      <c r="D430" s="28">
        <v>-2.6511134676564199E-2</v>
      </c>
    </row>
    <row r="431" spans="2:4" x14ac:dyDescent="0.25">
      <c r="B431" s="25">
        <v>2296</v>
      </c>
      <c r="C431" s="26">
        <v>9.3000000000000007</v>
      </c>
      <c r="D431" s="28">
        <v>1.3071895424836799E-2</v>
      </c>
    </row>
    <row r="432" spans="2:4" x14ac:dyDescent="0.25">
      <c r="B432" s="25">
        <v>2297</v>
      </c>
      <c r="C432" s="26">
        <v>9.06</v>
      </c>
      <c r="D432" s="28">
        <v>-2.5806451612903299E-2</v>
      </c>
    </row>
    <row r="433" spans="2:4" x14ac:dyDescent="0.25">
      <c r="B433" s="25">
        <v>2298</v>
      </c>
      <c r="C433" s="26">
        <v>9.73</v>
      </c>
      <c r="D433" s="28">
        <v>7.3951434878587199E-2</v>
      </c>
    </row>
    <row r="434" spans="2:4" x14ac:dyDescent="0.25">
      <c r="B434" s="25">
        <v>2299</v>
      </c>
      <c r="C434" s="26">
        <v>10.029999999999999</v>
      </c>
      <c r="D434" s="28">
        <v>3.0832476875642299E-2</v>
      </c>
    </row>
    <row r="435" spans="2:4" x14ac:dyDescent="0.25">
      <c r="B435" s="25">
        <v>2300</v>
      </c>
      <c r="C435" s="26">
        <v>9.73</v>
      </c>
      <c r="D435" s="28">
        <v>-2.9910269192422699E-2</v>
      </c>
    </row>
    <row r="436" spans="2:4" x14ac:dyDescent="0.25">
      <c r="B436" s="25">
        <v>2301</v>
      </c>
      <c r="C436" s="26">
        <v>9.93</v>
      </c>
      <c r="D436" s="28">
        <v>2.05549845837616E-2</v>
      </c>
    </row>
    <row r="437" spans="2:4" x14ac:dyDescent="0.25">
      <c r="B437" s="25">
        <v>2302</v>
      </c>
      <c r="C437" s="26">
        <v>9.84</v>
      </c>
      <c r="D437" s="28">
        <v>-9.0634441087613701E-3</v>
      </c>
    </row>
    <row r="438" spans="2:4" x14ac:dyDescent="0.25">
      <c r="B438" s="25">
        <v>2303</v>
      </c>
      <c r="C438" s="26">
        <v>9.56</v>
      </c>
      <c r="D438" s="28">
        <v>-2.8455284552845499E-2</v>
      </c>
    </row>
    <row r="439" spans="2:4" x14ac:dyDescent="0.25">
      <c r="B439" s="25">
        <v>2304</v>
      </c>
      <c r="C439" s="26">
        <v>9.26</v>
      </c>
      <c r="D439" s="28">
        <v>-3.1380753138075403E-2</v>
      </c>
    </row>
    <row r="440" spans="2:4" x14ac:dyDescent="0.25">
      <c r="B440" s="25">
        <v>2305</v>
      </c>
      <c r="C440" s="26">
        <v>8.35</v>
      </c>
      <c r="D440" s="28">
        <v>-9.8272138228941694E-2</v>
      </c>
    </row>
    <row r="441" spans="2:4" x14ac:dyDescent="0.25">
      <c r="B441" s="25">
        <v>2306</v>
      </c>
      <c r="C441" s="26">
        <v>8.39</v>
      </c>
      <c r="D441" s="28">
        <v>4.7904191616767707E-3</v>
      </c>
    </row>
    <row r="442" spans="2:4" x14ac:dyDescent="0.25">
      <c r="B442" s="25">
        <v>2307</v>
      </c>
      <c r="C442" s="26">
        <v>8.1</v>
      </c>
      <c r="D442" s="28">
        <v>-3.45649582836711E-2</v>
      </c>
    </row>
    <row r="443" spans="2:4" x14ac:dyDescent="0.25">
      <c r="B443" s="25">
        <v>2308</v>
      </c>
      <c r="C443" s="26">
        <v>7.84</v>
      </c>
      <c r="D443" s="28">
        <v>-3.2098765432098803E-2</v>
      </c>
    </row>
    <row r="444" spans="2:4" x14ac:dyDescent="0.25">
      <c r="B444" s="25">
        <v>2309</v>
      </c>
      <c r="C444" s="26">
        <v>8.14</v>
      </c>
      <c r="D444" s="28">
        <v>3.8265306122449202E-2</v>
      </c>
    </row>
    <row r="445" spans="2:4" x14ac:dyDescent="0.25">
      <c r="B445" s="25">
        <v>2310</v>
      </c>
      <c r="C445" s="26">
        <v>7.53</v>
      </c>
      <c r="D445" s="28">
        <v>-7.4938574938574892E-2</v>
      </c>
    </row>
    <row r="446" spans="2:4" x14ac:dyDescent="0.25">
      <c r="B446" s="25">
        <v>2311</v>
      </c>
      <c r="C446" s="26">
        <v>7.45</v>
      </c>
      <c r="D446" s="28">
        <v>-1.0624169986719801E-2</v>
      </c>
    </row>
    <row r="447" spans="2:4" x14ac:dyDescent="0.25">
      <c r="B447" s="25">
        <v>2312</v>
      </c>
      <c r="C447" s="26">
        <v>6.64</v>
      </c>
      <c r="D447" s="28">
        <v>-0.108724832214765</v>
      </c>
    </row>
    <row r="448" spans="2:4" x14ac:dyDescent="0.25">
      <c r="B448" s="25">
        <v>2313</v>
      </c>
      <c r="C448" s="26">
        <v>6.25</v>
      </c>
      <c r="D448" s="28">
        <v>-5.8734939759036098E-2</v>
      </c>
    </row>
    <row r="449" spans="2:4" x14ac:dyDescent="0.25">
      <c r="B449" s="25">
        <v>2314</v>
      </c>
      <c r="C449" s="26">
        <v>6.57</v>
      </c>
      <c r="D449" s="28">
        <v>5.12000000000001E-2</v>
      </c>
    </row>
    <row r="450" spans="2:4" x14ac:dyDescent="0.25">
      <c r="B450" s="25">
        <v>2315</v>
      </c>
      <c r="C450" s="26">
        <v>6.85</v>
      </c>
      <c r="D450" s="28">
        <v>4.2617960426179602E-2</v>
      </c>
    </row>
    <row r="451" spans="2:4" x14ac:dyDescent="0.25">
      <c r="B451" s="25">
        <v>2316</v>
      </c>
      <c r="C451" s="26">
        <v>6.6</v>
      </c>
      <c r="D451" s="28">
        <v>-3.6496350364963501E-2</v>
      </c>
    </row>
    <row r="452" spans="2:4" x14ac:dyDescent="0.25">
      <c r="B452" s="25">
        <v>2317</v>
      </c>
      <c r="C452" s="26">
        <v>6.87</v>
      </c>
      <c r="D452" s="28">
        <v>4.0909090909091006E-2</v>
      </c>
    </row>
    <row r="453" spans="2:4" x14ac:dyDescent="0.25">
      <c r="B453" s="25">
        <v>2318</v>
      </c>
      <c r="C453" s="26">
        <v>7.24</v>
      </c>
      <c r="D453" s="28">
        <v>5.3857350800582196E-2</v>
      </c>
    </row>
    <row r="454" spans="2:4" x14ac:dyDescent="0.25">
      <c r="B454" s="25">
        <v>2319</v>
      </c>
      <c r="C454" s="26">
        <v>7.63</v>
      </c>
      <c r="D454" s="28">
        <v>5.3867403314917101E-2</v>
      </c>
    </row>
    <row r="455" spans="2:4" x14ac:dyDescent="0.25">
      <c r="B455" s="25">
        <v>2320</v>
      </c>
      <c r="C455" s="26">
        <v>7.64</v>
      </c>
      <c r="D455" s="28">
        <v>1.3106159895151001E-3</v>
      </c>
    </row>
    <row r="456" spans="2:4" x14ac:dyDescent="0.25">
      <c r="B456" s="25">
        <v>2321</v>
      </c>
      <c r="C456" s="26">
        <v>7.92</v>
      </c>
      <c r="D456" s="28">
        <v>3.6649214659686E-2</v>
      </c>
    </row>
    <row r="457" spans="2:4" x14ac:dyDescent="0.25">
      <c r="B457" s="25">
        <v>2322</v>
      </c>
      <c r="C457" s="26">
        <v>8.26</v>
      </c>
      <c r="D457" s="28">
        <v>4.2929292929292796E-2</v>
      </c>
    </row>
    <row r="458" spans="2:4" x14ac:dyDescent="0.25">
      <c r="B458" s="25">
        <v>2323</v>
      </c>
      <c r="C458" s="26">
        <v>8.17</v>
      </c>
      <c r="D458" s="28">
        <v>-1.08958837772397E-2</v>
      </c>
    </row>
    <row r="459" spans="2:4" x14ac:dyDescent="0.25">
      <c r="B459" s="25">
        <v>2324</v>
      </c>
      <c r="C459" s="26">
        <v>8.27</v>
      </c>
      <c r="D459" s="28">
        <v>1.2239902080783301E-2</v>
      </c>
    </row>
    <row r="460" spans="2:4" x14ac:dyDescent="0.25">
      <c r="B460" s="25">
        <v>2325</v>
      </c>
      <c r="C460" s="26">
        <v>8.83</v>
      </c>
      <c r="D460" s="28">
        <v>6.7714631197098002E-2</v>
      </c>
    </row>
    <row r="461" spans="2:4" x14ac:dyDescent="0.25">
      <c r="B461" s="25">
        <v>2326</v>
      </c>
      <c r="C461" s="26">
        <v>9.0299999999999994</v>
      </c>
      <c r="D461" s="28">
        <v>2.2650056625141499E-2</v>
      </c>
    </row>
    <row r="462" spans="2:4" x14ac:dyDescent="0.25">
      <c r="B462" s="25">
        <v>2327</v>
      </c>
      <c r="C462" s="26">
        <v>9.06</v>
      </c>
      <c r="D462" s="28">
        <v>3.3222591362127604E-3</v>
      </c>
    </row>
    <row r="463" spans="2:4" x14ac:dyDescent="0.25">
      <c r="B463" s="25">
        <v>2328</v>
      </c>
      <c r="C463" s="26">
        <v>8.8000000000000007</v>
      </c>
      <c r="D463" s="28">
        <v>-2.8697571743929298E-2</v>
      </c>
    </row>
    <row r="464" spans="2:4" x14ac:dyDescent="0.25">
      <c r="B464" s="25">
        <v>2329</v>
      </c>
      <c r="C464" s="26">
        <v>8.92</v>
      </c>
      <c r="D464" s="28">
        <v>1.36363636363634E-2</v>
      </c>
    </row>
    <row r="465" spans="2:4" x14ac:dyDescent="0.25">
      <c r="B465" s="25">
        <v>2330</v>
      </c>
      <c r="C465" s="26">
        <v>9.32</v>
      </c>
      <c r="D465" s="28">
        <v>4.4843049327354396E-2</v>
      </c>
    </row>
    <row r="466" spans="2:4" x14ac:dyDescent="0.25">
      <c r="B466" s="25">
        <v>2331</v>
      </c>
      <c r="C466" s="26">
        <v>9.6300000000000008</v>
      </c>
      <c r="D466" s="28">
        <v>3.3261802575107198E-2</v>
      </c>
    </row>
    <row r="467" spans="2:4" x14ac:dyDescent="0.25">
      <c r="B467" s="25">
        <v>2332</v>
      </c>
      <c r="C467" s="26">
        <v>9.8000000000000007</v>
      </c>
      <c r="D467" s="28">
        <v>1.7653167185877498E-2</v>
      </c>
    </row>
    <row r="468" spans="2:4" x14ac:dyDescent="0.25">
      <c r="B468" s="25">
        <v>2333</v>
      </c>
      <c r="C468" s="26">
        <v>9.94</v>
      </c>
      <c r="D468" s="28">
        <v>1.42857142857142E-2</v>
      </c>
    </row>
    <row r="469" spans="2:4" x14ac:dyDescent="0.25">
      <c r="B469" s="25">
        <v>2334</v>
      </c>
      <c r="C469" s="26">
        <v>10.18</v>
      </c>
      <c r="D469" s="28">
        <v>2.41448692152917E-2</v>
      </c>
    </row>
    <row r="470" spans="2:4" x14ac:dyDescent="0.25">
      <c r="B470" s="25">
        <v>2335</v>
      </c>
      <c r="C470" s="26">
        <v>10.19</v>
      </c>
      <c r="D470" s="28">
        <v>9.8231827111972003E-4</v>
      </c>
    </row>
    <row r="471" spans="2:4" x14ac:dyDescent="0.25">
      <c r="B471" s="25">
        <v>2336</v>
      </c>
      <c r="C471" s="26">
        <v>10.23</v>
      </c>
      <c r="D471" s="28">
        <v>3.9254170755642602E-3</v>
      </c>
    </row>
    <row r="472" spans="2:4" x14ac:dyDescent="0.25">
      <c r="B472" s="25">
        <v>2337</v>
      </c>
      <c r="C472" s="26">
        <v>10.18</v>
      </c>
      <c r="D472" s="28">
        <v>-4.8875855327469306E-3</v>
      </c>
    </row>
    <row r="473" spans="2:4" x14ac:dyDescent="0.25">
      <c r="B473" s="25">
        <v>2338</v>
      </c>
      <c r="C473" s="26">
        <v>10.3</v>
      </c>
      <c r="D473" s="28">
        <v>1.1787819253438199E-2</v>
      </c>
    </row>
    <row r="474" spans="2:4" x14ac:dyDescent="0.25">
      <c r="B474" s="25">
        <v>2339</v>
      </c>
      <c r="C474" s="26">
        <v>10.08</v>
      </c>
      <c r="D474" s="28">
        <v>-2.1359223300971002E-2</v>
      </c>
    </row>
    <row r="475" spans="2:4" x14ac:dyDescent="0.25">
      <c r="B475" s="25">
        <v>2340</v>
      </c>
      <c r="C475" s="26">
        <v>9.7200000000000006</v>
      </c>
      <c r="D475" s="28">
        <v>-3.5714285714285698E-2</v>
      </c>
    </row>
    <row r="476" spans="2:4" x14ac:dyDescent="0.25">
      <c r="B476" s="25">
        <v>2341</v>
      </c>
      <c r="C476" s="26">
        <v>9.9600000000000009</v>
      </c>
      <c r="D476" s="28">
        <v>2.4691358024691499E-2</v>
      </c>
    </row>
    <row r="477" spans="2:4" x14ac:dyDescent="0.25">
      <c r="B477" s="25">
        <v>2342</v>
      </c>
      <c r="C477" s="26">
        <v>9.7200000000000006</v>
      </c>
      <c r="D477" s="28">
        <v>-2.40963855421686E-2</v>
      </c>
    </row>
    <row r="478" spans="2:4" x14ac:dyDescent="0.25">
      <c r="B478" s="25">
        <v>2343</v>
      </c>
      <c r="C478" s="26">
        <v>9.56</v>
      </c>
      <c r="D478" s="28">
        <v>-1.6460905349794299E-2</v>
      </c>
    </row>
    <row r="479" spans="2:4" x14ac:dyDescent="0.25">
      <c r="B479" s="25">
        <v>2344</v>
      </c>
      <c r="C479" s="26">
        <v>9.1</v>
      </c>
      <c r="D479" s="28">
        <v>-4.8117154811715496E-2</v>
      </c>
    </row>
    <row r="480" spans="2:4" x14ac:dyDescent="0.25">
      <c r="B480" s="25">
        <v>2345</v>
      </c>
      <c r="C480" s="26">
        <v>8.64</v>
      </c>
      <c r="D480" s="28">
        <v>-5.0549450549450502E-2</v>
      </c>
    </row>
    <row r="481" spans="2:4" x14ac:dyDescent="0.25">
      <c r="B481" s="25">
        <v>2346</v>
      </c>
      <c r="C481" s="26">
        <v>8.85</v>
      </c>
      <c r="D481" s="28">
        <v>2.43055555555554E-2</v>
      </c>
    </row>
    <row r="482" spans="2:4" x14ac:dyDescent="0.25">
      <c r="B482" s="25">
        <v>2347</v>
      </c>
      <c r="C482" s="26">
        <v>8.91</v>
      </c>
      <c r="D482" s="28">
        <v>6.7796610169492703E-3</v>
      </c>
    </row>
    <row r="483" spans="2:4" x14ac:dyDescent="0.25">
      <c r="B483" s="25">
        <v>2348</v>
      </c>
      <c r="C483" s="26">
        <v>9.32</v>
      </c>
      <c r="D483" s="28">
        <v>4.60157126823795E-2</v>
      </c>
    </row>
    <row r="484" spans="2:4" x14ac:dyDescent="0.25">
      <c r="B484" s="25">
        <v>2349</v>
      </c>
      <c r="C484" s="26">
        <v>9.31</v>
      </c>
      <c r="D484" s="28">
        <v>-1.07296137339052E-3</v>
      </c>
    </row>
    <row r="485" spans="2:4" x14ac:dyDescent="0.25">
      <c r="B485" s="25">
        <v>2350</v>
      </c>
      <c r="C485" s="26">
        <v>9.0500000000000007</v>
      </c>
      <c r="D485" s="28">
        <v>-2.7926960257787299E-2</v>
      </c>
    </row>
    <row r="486" spans="2:4" x14ac:dyDescent="0.25">
      <c r="B486" s="25">
        <v>2351</v>
      </c>
      <c r="C486" s="26">
        <v>9.27</v>
      </c>
      <c r="D486" s="28">
        <v>2.4309392265193401E-2</v>
      </c>
    </row>
    <row r="487" spans="2:4" x14ac:dyDescent="0.25">
      <c r="B487" s="25">
        <v>2352</v>
      </c>
      <c r="C487" s="26">
        <v>9.43</v>
      </c>
      <c r="D487" s="28">
        <v>1.7259978425026901E-2</v>
      </c>
    </row>
    <row r="488" spans="2:4" x14ac:dyDescent="0.25">
      <c r="B488" s="25">
        <v>2353</v>
      </c>
      <c r="C488" s="26">
        <v>9.32</v>
      </c>
      <c r="D488" s="28">
        <v>-1.16648992576882E-2</v>
      </c>
    </row>
    <row r="489" spans="2:4" x14ac:dyDescent="0.25">
      <c r="B489" s="25">
        <v>2354</v>
      </c>
      <c r="C489" s="26">
        <v>9.2799999999999994</v>
      </c>
      <c r="D489" s="28">
        <v>-4.2918454935623202E-3</v>
      </c>
    </row>
    <row r="490" spans="2:4" x14ac:dyDescent="0.25">
      <c r="B490" s="25">
        <v>2355</v>
      </c>
      <c r="C490" s="26">
        <v>9.48</v>
      </c>
      <c r="D490" s="28">
        <v>2.1551724137931001E-2</v>
      </c>
    </row>
    <row r="491" spans="2:4" x14ac:dyDescent="0.25">
      <c r="B491" s="25">
        <v>2356</v>
      </c>
      <c r="C491" s="26">
        <v>9.67</v>
      </c>
      <c r="D491" s="28">
        <v>2.0042194092827002E-2</v>
      </c>
    </row>
    <row r="492" spans="2:4" x14ac:dyDescent="0.25">
      <c r="B492" s="25">
        <v>2357</v>
      </c>
      <c r="C492" s="26">
        <v>9.6300000000000008</v>
      </c>
      <c r="D492" s="28">
        <v>-4.1365046535676306E-3</v>
      </c>
    </row>
    <row r="493" spans="2:4" x14ac:dyDescent="0.25">
      <c r="B493" s="25">
        <v>2358</v>
      </c>
      <c r="C493" s="26">
        <v>9.17</v>
      </c>
      <c r="D493" s="28">
        <v>-4.7767393561786199E-2</v>
      </c>
    </row>
    <row r="494" spans="2:4" x14ac:dyDescent="0.25">
      <c r="B494" s="25">
        <v>2359</v>
      </c>
      <c r="C494" s="26">
        <v>8.67</v>
      </c>
      <c r="D494" s="28">
        <v>-5.4525627044711006E-2</v>
      </c>
    </row>
    <row r="495" spans="2:4" x14ac:dyDescent="0.25">
      <c r="B495" s="25">
        <v>2360</v>
      </c>
      <c r="C495" s="26">
        <v>8.7200000000000006</v>
      </c>
      <c r="D495" s="28">
        <v>5.7670126874280808E-3</v>
      </c>
    </row>
    <row r="496" spans="2:4" x14ac:dyDescent="0.25">
      <c r="B496" s="25">
        <v>2361</v>
      </c>
      <c r="C496" s="26">
        <v>9.07</v>
      </c>
      <c r="D496" s="28">
        <v>4.0137614678899002E-2</v>
      </c>
    </row>
    <row r="497" spans="2:4" x14ac:dyDescent="0.25">
      <c r="B497" s="25">
        <v>2362</v>
      </c>
      <c r="C497" s="26">
        <v>9.11</v>
      </c>
      <c r="D497" s="28">
        <v>4.4101433296581706E-3</v>
      </c>
    </row>
    <row r="498" spans="2:4" x14ac:dyDescent="0.25">
      <c r="B498" s="25">
        <v>2363</v>
      </c>
      <c r="C498" s="26">
        <v>9.1199999999999992</v>
      </c>
      <c r="D498" s="28">
        <v>1.0976948408343301E-3</v>
      </c>
    </row>
    <row r="499" spans="2:4" x14ac:dyDescent="0.25">
      <c r="B499" s="25">
        <v>2364</v>
      </c>
      <c r="C499" s="26">
        <v>9.0399999999999991</v>
      </c>
      <c r="D499" s="28">
        <v>-8.7719298245614308E-3</v>
      </c>
    </row>
    <row r="500" spans="2:4" x14ac:dyDescent="0.25">
      <c r="B500" s="25">
        <v>2365</v>
      </c>
      <c r="C500" s="26">
        <v>9.3000000000000007</v>
      </c>
      <c r="D500" s="28">
        <v>2.87610619469028E-2</v>
      </c>
    </row>
    <row r="501" spans="2:4" x14ac:dyDescent="0.25">
      <c r="B501" s="25">
        <v>2366</v>
      </c>
      <c r="C501" s="26">
        <v>9.59</v>
      </c>
      <c r="D501" s="28">
        <v>3.1182795698924598E-2</v>
      </c>
    </row>
    <row r="502" spans="2:4" x14ac:dyDescent="0.25">
      <c r="B502" s="25">
        <v>2367</v>
      </c>
      <c r="C502" s="26">
        <v>9.58</v>
      </c>
      <c r="D502" s="28">
        <v>-1.04275286757038E-3</v>
      </c>
    </row>
    <row r="503" spans="2:4" x14ac:dyDescent="0.25">
      <c r="B503" s="25">
        <v>2368</v>
      </c>
      <c r="C503" s="26">
        <v>9.58</v>
      </c>
      <c r="D503" s="28">
        <v>0</v>
      </c>
    </row>
    <row r="504" spans="2:4" x14ac:dyDescent="0.25">
      <c r="B504" s="25">
        <v>2369</v>
      </c>
      <c r="C504" s="26">
        <v>9.59</v>
      </c>
      <c r="D504" s="28">
        <v>1.0438413361168999E-3</v>
      </c>
    </row>
    <row r="505" spans="2:4" x14ac:dyDescent="0.25">
      <c r="B505" s="25">
        <v>2370</v>
      </c>
      <c r="C505" s="26">
        <v>9.81</v>
      </c>
      <c r="D505" s="28">
        <v>2.2940563086548498E-2</v>
      </c>
    </row>
    <row r="506" spans="2:4" x14ac:dyDescent="0.25">
      <c r="B506" s="25">
        <v>2371</v>
      </c>
      <c r="C506" s="26">
        <v>9.86</v>
      </c>
      <c r="D506" s="28">
        <v>5.0968399592252701E-3</v>
      </c>
    </row>
    <row r="507" spans="2:4" x14ac:dyDescent="0.25">
      <c r="B507" s="25">
        <v>2372</v>
      </c>
      <c r="C507" s="26">
        <v>9.84</v>
      </c>
      <c r="D507" s="28">
        <v>-2.0283975659228801E-3</v>
      </c>
    </row>
    <row r="508" spans="2:4" x14ac:dyDescent="0.25">
      <c r="B508" s="25">
        <v>2373</v>
      </c>
      <c r="C508" s="26">
        <v>9.73</v>
      </c>
      <c r="D508" s="28">
        <v>-1.11788617886178E-2</v>
      </c>
    </row>
    <row r="509" spans="2:4" x14ac:dyDescent="0.25">
      <c r="B509" s="25">
        <v>2374</v>
      </c>
      <c r="C509" s="26">
        <v>9.3800000000000008</v>
      </c>
      <c r="D509" s="28">
        <v>-3.5971223021582698E-2</v>
      </c>
    </row>
    <row r="510" spans="2:4" x14ac:dyDescent="0.25">
      <c r="B510" s="25">
        <v>2375</v>
      </c>
      <c r="C510" s="26">
        <v>9.3000000000000007</v>
      </c>
      <c r="D510" s="28">
        <v>-8.5287846481876314E-3</v>
      </c>
    </row>
    <row r="511" spans="2:4" x14ac:dyDescent="0.25">
      <c r="B511" s="25">
        <v>2376</v>
      </c>
      <c r="C511" s="26">
        <v>8.9700000000000006</v>
      </c>
      <c r="D511" s="28">
        <v>-3.5483870967742005E-2</v>
      </c>
    </row>
    <row r="512" spans="2:4" x14ac:dyDescent="0.25">
      <c r="B512" s="25">
        <v>2377</v>
      </c>
      <c r="C512" s="26">
        <v>8.8000000000000007</v>
      </c>
      <c r="D512" s="28">
        <v>-1.89520624303233E-2</v>
      </c>
    </row>
    <row r="513" spans="2:4" x14ac:dyDescent="0.25">
      <c r="B513" s="25">
        <v>2378</v>
      </c>
      <c r="C513" s="26">
        <v>8.7899999999999991</v>
      </c>
      <c r="D513" s="28">
        <v>-1.1363636363638202E-3</v>
      </c>
    </row>
    <row r="514" spans="2:4" x14ac:dyDescent="0.25">
      <c r="B514" s="25">
        <v>2379</v>
      </c>
      <c r="C514" s="26">
        <v>8.5500000000000007</v>
      </c>
      <c r="D514" s="28">
        <v>-2.73037542662115E-2</v>
      </c>
    </row>
    <row r="515" spans="2:4" x14ac:dyDescent="0.25">
      <c r="B515" s="25">
        <v>2380</v>
      </c>
      <c r="C515" s="26">
        <v>8.1199999999999992</v>
      </c>
      <c r="D515" s="28">
        <v>-5.0292397660818798E-2</v>
      </c>
    </row>
    <row r="516" spans="2:4" x14ac:dyDescent="0.25">
      <c r="B516" s="25">
        <v>2381</v>
      </c>
      <c r="C516" s="26">
        <v>8.23</v>
      </c>
      <c r="D516" s="28">
        <v>1.35467980295567E-2</v>
      </c>
    </row>
    <row r="517" spans="2:4" x14ac:dyDescent="0.25">
      <c r="B517" s="25">
        <v>2382</v>
      </c>
      <c r="C517" s="26">
        <v>8.4499999999999993</v>
      </c>
      <c r="D517" s="28">
        <v>2.6731470230862499E-2</v>
      </c>
    </row>
    <row r="518" spans="2:4" x14ac:dyDescent="0.25">
      <c r="B518" s="25">
        <v>2383</v>
      </c>
      <c r="C518" s="26">
        <v>8.5299999999999994</v>
      </c>
      <c r="D518" s="28">
        <v>9.4674556213016903E-3</v>
      </c>
    </row>
    <row r="519" spans="2:4" x14ac:dyDescent="0.25">
      <c r="B519" s="25">
        <v>2384</v>
      </c>
      <c r="C519" s="26">
        <v>8.26</v>
      </c>
      <c r="D519" s="28">
        <v>-3.16529894490035E-2</v>
      </c>
    </row>
    <row r="520" spans="2:4" x14ac:dyDescent="0.25">
      <c r="B520" s="25">
        <v>2385</v>
      </c>
      <c r="C520" s="26">
        <v>8.0500000000000007</v>
      </c>
      <c r="D520" s="28">
        <v>-2.5423728813559299E-2</v>
      </c>
    </row>
    <row r="521" spans="2:4" x14ac:dyDescent="0.25">
      <c r="B521" s="25">
        <v>2386</v>
      </c>
      <c r="C521" s="26">
        <v>8.0399999999999991</v>
      </c>
      <c r="D521" s="28">
        <v>-1.2422360248449701E-3</v>
      </c>
    </row>
    <row r="522" spans="2:4" x14ac:dyDescent="0.25">
      <c r="B522" s="25">
        <v>2387</v>
      </c>
      <c r="C522" s="26">
        <v>8.3699999999999992</v>
      </c>
      <c r="D522" s="28">
        <v>4.1044776119403097E-2</v>
      </c>
    </row>
    <row r="523" spans="2:4" x14ac:dyDescent="0.25">
      <c r="B523" s="25">
        <v>2388</v>
      </c>
      <c r="C523" s="26">
        <v>8.48</v>
      </c>
      <c r="D523" s="28">
        <v>1.31421744324971E-2</v>
      </c>
    </row>
    <row r="524" spans="2:4" x14ac:dyDescent="0.25">
      <c r="B524" s="25">
        <v>2389</v>
      </c>
      <c r="C524" s="26">
        <v>8.32</v>
      </c>
      <c r="D524" s="28">
        <v>-1.88679245283019E-2</v>
      </c>
    </row>
    <row r="525" spans="2:4" x14ac:dyDescent="0.25">
      <c r="B525" s="25">
        <v>2390</v>
      </c>
      <c r="C525" s="26">
        <v>8.1199999999999992</v>
      </c>
      <c r="D525" s="28">
        <v>-2.4038461538461699E-2</v>
      </c>
    </row>
    <row r="526" spans="2:4" x14ac:dyDescent="0.25">
      <c r="B526" s="25">
        <v>2391</v>
      </c>
      <c r="C526" s="26">
        <v>8.17</v>
      </c>
      <c r="D526" s="28">
        <v>6.1576354679804303E-3</v>
      </c>
    </row>
    <row r="527" spans="2:4" x14ac:dyDescent="0.25">
      <c r="B527" s="25">
        <v>2392</v>
      </c>
      <c r="C527" s="26">
        <v>8.1300000000000008</v>
      </c>
      <c r="D527" s="28">
        <v>-4.89596083231325E-3</v>
      </c>
    </row>
    <row r="528" spans="2:4" x14ac:dyDescent="0.25">
      <c r="B528" s="25">
        <v>2393</v>
      </c>
      <c r="C528" s="26">
        <v>7.68</v>
      </c>
      <c r="D528" s="28">
        <v>-5.5350553505535201E-2</v>
      </c>
    </row>
    <row r="529" spans="2:4" x14ac:dyDescent="0.25">
      <c r="B529" s="25">
        <v>2394</v>
      </c>
      <c r="C529" s="26">
        <v>7.68</v>
      </c>
      <c r="D529" s="28">
        <v>0</v>
      </c>
    </row>
    <row r="530" spans="2:4" x14ac:dyDescent="0.25">
      <c r="B530" s="25">
        <v>2395</v>
      </c>
      <c r="C530" s="26">
        <v>7.68</v>
      </c>
      <c r="D530" s="28">
        <v>0</v>
      </c>
    </row>
    <row r="531" spans="2:4" x14ac:dyDescent="0.25">
      <c r="B531" s="25">
        <v>2396</v>
      </c>
      <c r="C531" s="26">
        <v>7.68</v>
      </c>
      <c r="D531" s="28">
        <v>0</v>
      </c>
    </row>
    <row r="532" spans="2:4" x14ac:dyDescent="0.25">
      <c r="B532" s="25">
        <v>2397</v>
      </c>
      <c r="C532" s="26">
        <v>7.68</v>
      </c>
      <c r="D532" s="28">
        <v>0</v>
      </c>
    </row>
    <row r="533" spans="2:4" x14ac:dyDescent="0.25">
      <c r="B533" s="25">
        <v>2398</v>
      </c>
      <c r="C533" s="26">
        <v>7.35</v>
      </c>
      <c r="D533" s="28">
        <v>-4.296875E-2</v>
      </c>
    </row>
    <row r="534" spans="2:4" x14ac:dyDescent="0.25">
      <c r="B534" s="25">
        <v>2399</v>
      </c>
      <c r="C534" s="26">
        <v>7.48</v>
      </c>
      <c r="D534" s="28">
        <v>1.7687074829932002E-2</v>
      </c>
    </row>
    <row r="535" spans="2:4" x14ac:dyDescent="0.25">
      <c r="B535" s="25">
        <v>2400</v>
      </c>
      <c r="C535" s="26">
        <v>7.38</v>
      </c>
      <c r="D535" s="28">
        <v>-1.33689839572193E-2</v>
      </c>
    </row>
    <row r="536" spans="2:4" x14ac:dyDescent="0.25">
      <c r="B536" s="25">
        <v>2401</v>
      </c>
      <c r="C536" s="26">
        <v>7.57</v>
      </c>
      <c r="D536" s="28">
        <v>2.5745257452574499E-2</v>
      </c>
    </row>
    <row r="537" spans="2:4" x14ac:dyDescent="0.25">
      <c r="B537" s="25">
        <v>2402</v>
      </c>
      <c r="C537" s="26">
        <v>8.14</v>
      </c>
      <c r="D537" s="28">
        <v>7.5297225891677796E-2</v>
      </c>
    </row>
    <row r="538" spans="2:4" x14ac:dyDescent="0.25">
      <c r="B538" s="25">
        <v>2403</v>
      </c>
      <c r="C538" s="26">
        <v>7.95</v>
      </c>
      <c r="D538" s="28">
        <v>-2.3341523341523399E-2</v>
      </c>
    </row>
    <row r="539" spans="2:4" x14ac:dyDescent="0.25">
      <c r="B539" s="25">
        <v>2404</v>
      </c>
      <c r="C539" s="26">
        <v>8.0399999999999991</v>
      </c>
      <c r="D539" s="28">
        <v>1.1320754716980901E-2</v>
      </c>
    </row>
    <row r="540" spans="2:4" x14ac:dyDescent="0.25">
      <c r="B540" s="25">
        <v>2405</v>
      </c>
      <c r="C540" s="26">
        <v>8.01</v>
      </c>
      <c r="D540" s="28">
        <v>-3.7313432835820405E-3</v>
      </c>
    </row>
    <row r="541" spans="2:4" x14ac:dyDescent="0.25">
      <c r="B541" s="25">
        <v>2406</v>
      </c>
      <c r="C541" s="26">
        <v>8.35</v>
      </c>
      <c r="D541" s="28">
        <v>4.2446941323345699E-2</v>
      </c>
    </row>
    <row r="542" spans="2:4" x14ac:dyDescent="0.25">
      <c r="B542" s="25">
        <v>2407</v>
      </c>
      <c r="C542" s="26">
        <v>8.66</v>
      </c>
      <c r="D542" s="28">
        <v>3.7125748502994098E-2</v>
      </c>
    </row>
    <row r="543" spans="2:4" x14ac:dyDescent="0.25">
      <c r="B543" s="25">
        <v>2408</v>
      </c>
      <c r="C543" s="26">
        <v>9.14</v>
      </c>
      <c r="D543" s="28">
        <v>5.5427251732101696E-2</v>
      </c>
    </row>
    <row r="544" spans="2:4" x14ac:dyDescent="0.25">
      <c r="B544" s="25">
        <v>2409</v>
      </c>
      <c r="C544" s="26">
        <v>9.4600000000000009</v>
      </c>
      <c r="D544" s="28">
        <v>3.5010940919037302E-2</v>
      </c>
    </row>
    <row r="545" spans="2:4" x14ac:dyDescent="0.25">
      <c r="B545" s="25">
        <v>2410</v>
      </c>
      <c r="C545" s="26">
        <v>9.48</v>
      </c>
      <c r="D545" s="28">
        <v>2.1141649048625998E-3</v>
      </c>
    </row>
    <row r="546" spans="2:4" x14ac:dyDescent="0.25">
      <c r="B546" s="25">
        <v>2411</v>
      </c>
      <c r="C546" s="26">
        <v>9.33</v>
      </c>
      <c r="D546" s="28">
        <v>-1.5822784810126701E-2</v>
      </c>
    </row>
    <row r="547" spans="2:4" x14ac:dyDescent="0.25">
      <c r="B547" s="25">
        <v>2412</v>
      </c>
      <c r="C547" s="26">
        <v>9.1999999999999993</v>
      </c>
      <c r="D547" s="28">
        <v>-1.39335476956056E-2</v>
      </c>
    </row>
    <row r="548" spans="2:4" x14ac:dyDescent="0.25">
      <c r="B548" s="25">
        <v>2413</v>
      </c>
      <c r="C548" s="26">
        <v>9.17</v>
      </c>
      <c r="D548" s="28">
        <v>-3.2608695652173204E-3</v>
      </c>
    </row>
    <row r="549" spans="2:4" x14ac:dyDescent="0.25">
      <c r="B549" s="25">
        <v>2414</v>
      </c>
      <c r="C549" s="26">
        <v>9.07</v>
      </c>
      <c r="D549" s="28">
        <v>-1.0905125408942199E-2</v>
      </c>
    </row>
    <row r="550" spans="2:4" x14ac:dyDescent="0.25">
      <c r="B550" s="25">
        <v>2415</v>
      </c>
      <c r="C550" s="26">
        <v>9.27</v>
      </c>
      <c r="D550" s="28">
        <v>2.2050716648291099E-2</v>
      </c>
    </row>
    <row r="551" spans="2:4" x14ac:dyDescent="0.25">
      <c r="B551" s="25">
        <v>2416</v>
      </c>
      <c r="C551" s="26">
        <v>9.36</v>
      </c>
      <c r="D551" s="28">
        <v>9.7087378640776708E-3</v>
      </c>
    </row>
    <row r="552" spans="2:4" x14ac:dyDescent="0.25">
      <c r="B552" s="25">
        <v>2417</v>
      </c>
      <c r="C552" s="26">
        <v>9.23</v>
      </c>
      <c r="D552" s="28">
        <v>-1.3888888888888699E-2</v>
      </c>
    </row>
    <row r="553" spans="2:4" x14ac:dyDescent="0.25">
      <c r="B553" s="25">
        <v>2418</v>
      </c>
      <c r="C553" s="26">
        <v>9.3000000000000007</v>
      </c>
      <c r="D553" s="28">
        <v>7.5839653304441406E-3</v>
      </c>
    </row>
    <row r="554" spans="2:4" x14ac:dyDescent="0.25">
      <c r="B554" s="25">
        <v>2419</v>
      </c>
      <c r="C554" s="26">
        <v>9.68</v>
      </c>
      <c r="D554" s="28">
        <v>4.0860215053763402E-2</v>
      </c>
    </row>
    <row r="555" spans="2:4" x14ac:dyDescent="0.25">
      <c r="B555" s="25">
        <v>2420</v>
      </c>
      <c r="C555" s="26">
        <v>9.98</v>
      </c>
      <c r="D555" s="28">
        <v>3.0991735537190299E-2</v>
      </c>
    </row>
    <row r="556" spans="2:4" x14ac:dyDescent="0.25">
      <c r="B556" s="25">
        <v>2421</v>
      </c>
      <c r="C556" s="26">
        <v>10.210000000000001</v>
      </c>
      <c r="D556" s="28">
        <v>2.3046092184368698E-2</v>
      </c>
    </row>
    <row r="557" spans="2:4" x14ac:dyDescent="0.25">
      <c r="B557" s="25">
        <v>2422</v>
      </c>
      <c r="C557" s="26">
        <v>9.8000000000000007</v>
      </c>
      <c r="D557" s="28">
        <v>-4.0156709108716902E-2</v>
      </c>
    </row>
    <row r="558" spans="2:4" x14ac:dyDescent="0.25">
      <c r="B558" s="25">
        <v>2423</v>
      </c>
      <c r="C558" s="26">
        <v>9.57</v>
      </c>
      <c r="D558" s="28">
        <v>-2.34693877551021E-2</v>
      </c>
    </row>
    <row r="559" spans="2:4" x14ac:dyDescent="0.25">
      <c r="B559" s="25">
        <v>2424</v>
      </c>
      <c r="C559" s="26">
        <v>9.0299999999999994</v>
      </c>
      <c r="D559" s="28">
        <v>-5.6426332288401299E-2</v>
      </c>
    </row>
    <row r="560" spans="2:4" x14ac:dyDescent="0.25">
      <c r="B560" s="25">
        <v>2425</v>
      </c>
      <c r="C560" s="26">
        <v>9.31</v>
      </c>
      <c r="D560" s="28">
        <v>3.10077519379846E-2</v>
      </c>
    </row>
    <row r="561" spans="2:4" x14ac:dyDescent="0.25">
      <c r="B561" s="25">
        <v>2426</v>
      </c>
      <c r="C561" s="26">
        <v>9.17</v>
      </c>
      <c r="D561" s="28">
        <v>-1.5037593984962499E-2</v>
      </c>
    </row>
    <row r="562" spans="2:4" x14ac:dyDescent="0.25">
      <c r="B562" s="25">
        <v>2427</v>
      </c>
      <c r="C562" s="26">
        <v>8.86</v>
      </c>
      <c r="D562" s="28">
        <v>-3.3805888767720796E-2</v>
      </c>
    </row>
    <row r="563" spans="2:4" x14ac:dyDescent="0.25">
      <c r="B563" s="25">
        <v>2428</v>
      </c>
      <c r="C563" s="26">
        <v>9.0399999999999991</v>
      </c>
      <c r="D563" s="28">
        <v>2.0316027088036002E-2</v>
      </c>
    </row>
    <row r="564" spans="2:4" x14ac:dyDescent="0.25">
      <c r="B564" s="25">
        <v>2429</v>
      </c>
      <c r="C564" s="26">
        <v>8.7899999999999991</v>
      </c>
      <c r="D564" s="28">
        <v>-2.76548672566371E-2</v>
      </c>
    </row>
    <row r="565" spans="2:4" x14ac:dyDescent="0.25">
      <c r="B565" s="25">
        <v>2430</v>
      </c>
      <c r="C565" s="26">
        <v>8.5299999999999994</v>
      </c>
      <c r="D565" s="28">
        <v>-2.95790671217292E-2</v>
      </c>
    </row>
    <row r="566" spans="2:4" x14ac:dyDescent="0.25">
      <c r="B566" s="25">
        <v>2431</v>
      </c>
      <c r="C566" s="26">
        <v>8.1199999999999992</v>
      </c>
      <c r="D566" s="28">
        <v>-4.80656506447832E-2</v>
      </c>
    </row>
    <row r="567" spans="2:4" x14ac:dyDescent="0.25">
      <c r="B567" s="25">
        <v>2432</v>
      </c>
      <c r="C567" s="26">
        <v>7.68</v>
      </c>
      <c r="D567" s="28">
        <v>-5.41871921182265E-2</v>
      </c>
    </row>
    <row r="568" spans="2:4" x14ac:dyDescent="0.25">
      <c r="B568" s="25">
        <v>2433</v>
      </c>
      <c r="C568" s="26">
        <v>7.04</v>
      </c>
      <c r="D568" s="28">
        <v>-8.3333333333333301E-2</v>
      </c>
    </row>
    <row r="569" spans="2:4" x14ac:dyDescent="0.25">
      <c r="B569" s="25">
        <v>2434</v>
      </c>
      <c r="C569" s="26">
        <v>6.8</v>
      </c>
      <c r="D569" s="28">
        <v>-3.4090909090909199E-2</v>
      </c>
    </row>
    <row r="570" spans="2:4" x14ac:dyDescent="0.25">
      <c r="B570" s="25">
        <v>2435</v>
      </c>
      <c r="C570" s="26">
        <v>7.21</v>
      </c>
      <c r="D570" s="28">
        <v>6.0294117647058797E-2</v>
      </c>
    </row>
    <row r="571" spans="2:4" x14ac:dyDescent="0.25">
      <c r="B571" s="25">
        <v>2436</v>
      </c>
      <c r="C571" s="26">
        <v>7.43</v>
      </c>
      <c r="D571" s="28">
        <v>3.0513176144244099E-2</v>
      </c>
    </row>
    <row r="572" spans="2:4" x14ac:dyDescent="0.25">
      <c r="B572" s="25">
        <v>2437</v>
      </c>
      <c r="C572" s="26">
        <v>7.28</v>
      </c>
      <c r="D572" s="28">
        <v>-2.0188425302826298E-2</v>
      </c>
    </row>
    <row r="573" spans="2:4" x14ac:dyDescent="0.25">
      <c r="B573" s="25">
        <v>2438</v>
      </c>
      <c r="C573" s="26">
        <v>7.21</v>
      </c>
      <c r="D573" s="28">
        <v>-9.6153846153846905E-3</v>
      </c>
    </row>
    <row r="574" spans="2:4" x14ac:dyDescent="0.25">
      <c r="B574" s="25">
        <v>2439</v>
      </c>
      <c r="C574" s="26">
        <v>7.44</v>
      </c>
      <c r="D574" s="28">
        <v>3.1900138696255201E-2</v>
      </c>
    </row>
    <row r="575" spans="2:4" x14ac:dyDescent="0.25">
      <c r="B575" s="25">
        <v>2440</v>
      </c>
      <c r="C575" s="26">
        <v>7.45</v>
      </c>
      <c r="D575" s="28">
        <v>1.34408602150526E-3</v>
      </c>
    </row>
    <row r="576" spans="2:4" x14ac:dyDescent="0.25">
      <c r="B576" s="25">
        <v>2441</v>
      </c>
      <c r="C576" s="26">
        <v>7.51</v>
      </c>
      <c r="D576" s="28">
        <v>8.0536912751676404E-3</v>
      </c>
    </row>
    <row r="577" spans="2:4" x14ac:dyDescent="0.25">
      <c r="B577" s="25">
        <v>2442</v>
      </c>
      <c r="C577" s="26">
        <v>7.58</v>
      </c>
      <c r="D577" s="28">
        <v>9.3209054593874612E-3</v>
      </c>
    </row>
    <row r="578" spans="2:4" x14ac:dyDescent="0.25">
      <c r="B578" s="25">
        <v>2443</v>
      </c>
      <c r="C578" s="26">
        <v>7.54</v>
      </c>
      <c r="D578" s="28">
        <v>-5.2770448548812307E-3</v>
      </c>
    </row>
    <row r="579" spans="2:4" x14ac:dyDescent="0.25">
      <c r="B579" s="25">
        <v>2444</v>
      </c>
      <c r="C579" s="26">
        <v>7.86</v>
      </c>
      <c r="D579" s="28">
        <v>4.2440318302387398E-2</v>
      </c>
    </row>
    <row r="580" spans="2:4" x14ac:dyDescent="0.25">
      <c r="B580" s="25">
        <v>2445</v>
      </c>
      <c r="C580" s="26">
        <v>8.06</v>
      </c>
      <c r="D580" s="28">
        <v>2.5445292620865298E-2</v>
      </c>
    </row>
    <row r="581" spans="2:4" x14ac:dyDescent="0.25">
      <c r="B581" s="25">
        <v>2446</v>
      </c>
      <c r="C581" s="26">
        <v>7.9</v>
      </c>
      <c r="D581" s="28">
        <v>-1.9851116625310101E-2</v>
      </c>
    </row>
    <row r="582" spans="2:4" x14ac:dyDescent="0.25">
      <c r="B582" s="25">
        <v>2447</v>
      </c>
      <c r="C582" s="26">
        <v>7.85</v>
      </c>
      <c r="D582" s="28">
        <v>-6.3291139240507803E-3</v>
      </c>
    </row>
    <row r="583" spans="2:4" x14ac:dyDescent="0.25">
      <c r="B583" s="25">
        <v>2448</v>
      </c>
      <c r="C583" s="26">
        <v>7.88</v>
      </c>
      <c r="D583" s="28">
        <v>3.8216560509554101E-3</v>
      </c>
    </row>
    <row r="584" spans="2:4" x14ac:dyDescent="0.25">
      <c r="B584" s="25">
        <v>2449</v>
      </c>
      <c r="C584" s="26">
        <v>8.1199999999999992</v>
      </c>
      <c r="D584" s="28">
        <v>3.0456852791878004E-2</v>
      </c>
    </row>
    <row r="585" spans="2:4" x14ac:dyDescent="0.25">
      <c r="B585" s="25">
        <v>2450</v>
      </c>
      <c r="C585" s="26">
        <v>8.39</v>
      </c>
      <c r="D585" s="28">
        <v>3.3251231527093902E-2</v>
      </c>
    </row>
    <row r="586" spans="2:4" x14ac:dyDescent="0.25">
      <c r="B586" s="25">
        <v>2451</v>
      </c>
      <c r="C586" s="26">
        <v>8.9700000000000006</v>
      </c>
      <c r="D586" s="28">
        <v>6.9129916567342006E-2</v>
      </c>
    </row>
    <row r="587" spans="2:4" x14ac:dyDescent="0.25">
      <c r="B587" s="25">
        <v>2452</v>
      </c>
      <c r="C587" s="26">
        <v>9.2100000000000009</v>
      </c>
      <c r="D587" s="28">
        <v>2.6755852842809298E-2</v>
      </c>
    </row>
    <row r="588" spans="2:4" x14ac:dyDescent="0.25">
      <c r="B588" s="25">
        <v>2453</v>
      </c>
      <c r="C588" s="26">
        <v>9.51</v>
      </c>
      <c r="D588" s="28">
        <v>3.2573289902279902E-2</v>
      </c>
    </row>
    <row r="589" spans="2:4" x14ac:dyDescent="0.25">
      <c r="B589" s="25">
        <v>2454</v>
      </c>
      <c r="C589" s="26">
        <v>8.8699999999999992</v>
      </c>
      <c r="D589" s="28">
        <v>-6.7297581493165101E-2</v>
      </c>
    </row>
    <row r="590" spans="2:4" x14ac:dyDescent="0.25">
      <c r="B590" s="25">
        <v>2455</v>
      </c>
      <c r="C590" s="26">
        <v>9.01</v>
      </c>
      <c r="D590" s="28">
        <v>1.57835400225479E-2</v>
      </c>
    </row>
    <row r="591" spans="2:4" x14ac:dyDescent="0.25">
      <c r="B591" s="25">
        <v>2456</v>
      </c>
      <c r="C591" s="26">
        <v>9.4700000000000006</v>
      </c>
      <c r="D591" s="28">
        <v>5.1054384017758199E-2</v>
      </c>
    </row>
    <row r="592" spans="2:4" x14ac:dyDescent="0.25">
      <c r="B592" s="25">
        <v>2457</v>
      </c>
      <c r="C592" s="26">
        <v>9.19</v>
      </c>
      <c r="D592" s="28">
        <v>-2.9567053854276798E-2</v>
      </c>
    </row>
    <row r="593" spans="2:4" x14ac:dyDescent="0.25">
      <c r="B593" s="25">
        <v>2458</v>
      </c>
      <c r="C593" s="26">
        <v>8.92</v>
      </c>
      <c r="D593" s="28">
        <v>-2.9379760609358003E-2</v>
      </c>
    </row>
    <row r="594" spans="2:4" x14ac:dyDescent="0.25">
      <c r="B594" s="25">
        <v>2459</v>
      </c>
      <c r="C594" s="26">
        <v>8.83</v>
      </c>
      <c r="D594" s="28">
        <v>-1.0089686098654699E-2</v>
      </c>
    </row>
    <row r="595" spans="2:4" x14ac:dyDescent="0.25">
      <c r="B595" s="25">
        <v>2460</v>
      </c>
      <c r="C595" s="26">
        <v>8.1</v>
      </c>
      <c r="D595" s="28">
        <v>-8.2672706681766794E-2</v>
      </c>
    </row>
    <row r="596" spans="2:4" x14ac:dyDescent="0.25">
      <c r="B596" s="25">
        <v>2461</v>
      </c>
      <c r="C596" s="26">
        <v>8.67</v>
      </c>
      <c r="D596" s="28">
        <v>7.0370370370370403E-2</v>
      </c>
    </row>
    <row r="597" spans="2:4" x14ac:dyDescent="0.25">
      <c r="B597" s="25">
        <v>2462</v>
      </c>
      <c r="C597" s="26">
        <v>8.6</v>
      </c>
      <c r="D597" s="28">
        <v>-8.0738177623991304E-3</v>
      </c>
    </row>
    <row r="598" spans="2:4" x14ac:dyDescent="0.25">
      <c r="B598" s="25">
        <v>2463</v>
      </c>
      <c r="C598" s="26">
        <v>8.06</v>
      </c>
      <c r="D598" s="28">
        <v>-6.27906976744185E-2</v>
      </c>
    </row>
    <row r="599" spans="2:4" x14ac:dyDescent="0.25">
      <c r="B599" s="25">
        <v>2464</v>
      </c>
      <c r="C599" s="26">
        <v>7.92</v>
      </c>
      <c r="D599" s="28">
        <v>-1.73697270471465E-2</v>
      </c>
    </row>
    <row r="600" spans="2:4" x14ac:dyDescent="0.25">
      <c r="B600" s="25">
        <v>2465</v>
      </c>
      <c r="C600" s="26">
        <v>7.91</v>
      </c>
      <c r="D600" s="28">
        <v>-1.2626262626261901E-3</v>
      </c>
    </row>
    <row r="601" spans="2:4" x14ac:dyDescent="0.25">
      <c r="B601" s="25">
        <v>2466</v>
      </c>
      <c r="C601" s="26">
        <v>7.6</v>
      </c>
      <c r="D601" s="28">
        <v>-3.9190897597977302E-2</v>
      </c>
    </row>
    <row r="602" spans="2:4" x14ac:dyDescent="0.25">
      <c r="B602" s="25">
        <v>2467</v>
      </c>
      <c r="C602" s="26">
        <v>7.87</v>
      </c>
      <c r="D602" s="28">
        <v>3.5526315789473802E-2</v>
      </c>
    </row>
    <row r="603" spans="2:4" x14ac:dyDescent="0.25">
      <c r="B603" s="25">
        <v>2468</v>
      </c>
      <c r="C603" s="26">
        <v>7.88</v>
      </c>
      <c r="D603" s="28">
        <v>1.2706480304955901E-3</v>
      </c>
    </row>
    <row r="604" spans="2:4" x14ac:dyDescent="0.25">
      <c r="B604" s="25">
        <v>2469</v>
      </c>
      <c r="C604" s="26">
        <v>7.48</v>
      </c>
      <c r="D604" s="28">
        <v>-5.0761421319796898E-2</v>
      </c>
    </row>
    <row r="605" spans="2:4" x14ac:dyDescent="0.25">
      <c r="B605" s="25">
        <v>2470</v>
      </c>
      <c r="C605" s="26">
        <v>6.81</v>
      </c>
      <c r="D605" s="28">
        <v>-8.9572192513369092E-2</v>
      </c>
    </row>
    <row r="606" spans="2:4" x14ac:dyDescent="0.25">
      <c r="B606" s="25">
        <v>2471</v>
      </c>
      <c r="C606" s="26">
        <v>7.11</v>
      </c>
      <c r="D606" s="28">
        <v>4.4052863436123496E-2</v>
      </c>
    </row>
    <row r="607" spans="2:4" x14ac:dyDescent="0.25">
      <c r="B607" s="25">
        <v>2472</v>
      </c>
      <c r="C607" s="26">
        <v>7.06</v>
      </c>
      <c r="D607" s="28">
        <v>-7.0323488045007706E-3</v>
      </c>
    </row>
    <row r="608" spans="2:4" x14ac:dyDescent="0.25">
      <c r="B608" s="25">
        <v>2473</v>
      </c>
      <c r="C608" s="26">
        <v>6.88</v>
      </c>
      <c r="D608" s="28">
        <v>-2.54957507082153E-2</v>
      </c>
    </row>
    <row r="609" spans="2:4" x14ac:dyDescent="0.25">
      <c r="B609" s="25">
        <v>2474</v>
      </c>
      <c r="C609" s="26">
        <v>6.91</v>
      </c>
      <c r="D609" s="28">
        <v>4.3604651162791903E-3</v>
      </c>
    </row>
    <row r="610" spans="2:4" x14ac:dyDescent="0.25">
      <c r="B610" s="25">
        <v>2475</v>
      </c>
      <c r="C610" s="26">
        <v>7.12</v>
      </c>
      <c r="D610" s="28">
        <v>3.0390738060781498E-2</v>
      </c>
    </row>
    <row r="611" spans="2:4" x14ac:dyDescent="0.25">
      <c r="B611" s="25">
        <v>2476</v>
      </c>
      <c r="C611" s="26">
        <v>6.55</v>
      </c>
      <c r="D611" s="28">
        <v>-8.00561797752809E-2</v>
      </c>
    </row>
    <row r="612" spans="2:4" x14ac:dyDescent="0.25">
      <c r="B612" s="25">
        <v>2477</v>
      </c>
      <c r="C612" s="26">
        <v>6.53</v>
      </c>
      <c r="D612" s="28">
        <v>-3.05343511450373E-3</v>
      </c>
    </row>
    <row r="613" spans="2:4" x14ac:dyDescent="0.25">
      <c r="B613" s="25">
        <v>2478</v>
      </c>
      <c r="C613" s="26">
        <v>6.45</v>
      </c>
      <c r="D613" s="28">
        <v>-1.2251148545176199E-2</v>
      </c>
    </row>
    <row r="614" spans="2:4" x14ac:dyDescent="0.25">
      <c r="B614" s="25">
        <v>2479</v>
      </c>
      <c r="C614" s="26">
        <v>6.61</v>
      </c>
      <c r="D614" s="28">
        <v>2.48062015503876E-2</v>
      </c>
    </row>
    <row r="615" spans="2:4" x14ac:dyDescent="0.25">
      <c r="B615" s="25">
        <v>2480</v>
      </c>
      <c r="C615" s="26">
        <v>6.7</v>
      </c>
      <c r="D615" s="28">
        <v>1.3615733736762399E-2</v>
      </c>
    </row>
    <row r="616" spans="2:4" x14ac:dyDescent="0.25">
      <c r="B616" s="25">
        <v>2481</v>
      </c>
      <c r="C616" s="26">
        <v>7.06</v>
      </c>
      <c r="D616" s="28">
        <v>5.3731343283582006E-2</v>
      </c>
    </row>
    <row r="617" spans="2:4" x14ac:dyDescent="0.25">
      <c r="B617" s="25">
        <v>2482</v>
      </c>
      <c r="C617" s="26">
        <v>7.31</v>
      </c>
      <c r="D617" s="28">
        <v>3.5410764872521303E-2</v>
      </c>
    </row>
    <row r="618" spans="2:4" x14ac:dyDescent="0.25">
      <c r="B618" s="25">
        <v>2483</v>
      </c>
      <c r="C618" s="26">
        <v>7.3</v>
      </c>
      <c r="D618" s="28">
        <v>-1.3679890560874802E-3</v>
      </c>
    </row>
    <row r="619" spans="2:4" x14ac:dyDescent="0.25">
      <c r="B619" s="25">
        <v>2484</v>
      </c>
      <c r="C619" s="26">
        <v>7.46</v>
      </c>
      <c r="D619" s="28">
        <v>2.1917808219178003E-2</v>
      </c>
    </row>
    <row r="620" spans="2:4" x14ac:dyDescent="0.25">
      <c r="B620" s="25">
        <v>2485</v>
      </c>
      <c r="C620" s="26">
        <v>7.74</v>
      </c>
      <c r="D620" s="28">
        <v>3.7533512064343202E-2</v>
      </c>
    </row>
    <row r="621" spans="2:4" x14ac:dyDescent="0.25">
      <c r="B621" s="25">
        <v>2486</v>
      </c>
      <c r="C621" s="26">
        <v>8.2100000000000009</v>
      </c>
      <c r="D621" s="28">
        <v>6.0723514211886501E-2</v>
      </c>
    </row>
    <row r="622" spans="2:4" x14ac:dyDescent="0.25">
      <c r="B622" s="25">
        <v>2487</v>
      </c>
      <c r="C622" s="26">
        <v>8.5299999999999994</v>
      </c>
      <c r="D622" s="28">
        <v>3.89768574908647E-2</v>
      </c>
    </row>
    <row r="623" spans="2:4" x14ac:dyDescent="0.25">
      <c r="B623" s="25">
        <v>2488</v>
      </c>
      <c r="C623" s="26">
        <v>8.4499999999999993</v>
      </c>
      <c r="D623" s="28">
        <v>-9.3786635404454807E-3</v>
      </c>
    </row>
    <row r="624" spans="2:4" x14ac:dyDescent="0.25">
      <c r="B624" s="25">
        <v>2489</v>
      </c>
      <c r="C624" s="26">
        <v>8.51</v>
      </c>
      <c r="D624" s="28">
        <v>7.1005917159763206E-3</v>
      </c>
    </row>
    <row r="625" spans="2:4" x14ac:dyDescent="0.25">
      <c r="B625" s="25">
        <v>2490</v>
      </c>
      <c r="C625" s="26">
        <v>8.83</v>
      </c>
      <c r="D625" s="28">
        <v>3.7602820211516001E-2</v>
      </c>
    </row>
    <row r="626" spans="2:4" x14ac:dyDescent="0.25">
      <c r="B626" s="25">
        <v>2491</v>
      </c>
      <c r="C626" s="26">
        <v>9.06</v>
      </c>
      <c r="D626" s="28">
        <v>2.6047565118912899E-2</v>
      </c>
    </row>
    <row r="627" spans="2:4" x14ac:dyDescent="0.25">
      <c r="B627" s="25">
        <v>2492</v>
      </c>
      <c r="C627" s="26">
        <v>9.26</v>
      </c>
      <c r="D627" s="28">
        <v>2.2075055187637898E-2</v>
      </c>
    </row>
    <row r="628" spans="2:4" x14ac:dyDescent="0.25">
      <c r="B628" s="25">
        <v>2493</v>
      </c>
      <c r="C628" s="26">
        <v>8.8000000000000007</v>
      </c>
      <c r="D628" s="28">
        <v>-4.96760259179264E-2</v>
      </c>
    </row>
    <row r="629" spans="2:4" x14ac:dyDescent="0.25">
      <c r="B629" s="25">
        <v>2494</v>
      </c>
      <c r="C629" s="26">
        <v>8.7799999999999994</v>
      </c>
      <c r="D629" s="28">
        <v>-2.27272727272743E-3</v>
      </c>
    </row>
    <row r="630" spans="2:4" x14ac:dyDescent="0.25">
      <c r="B630" s="25">
        <v>2495</v>
      </c>
      <c r="C630" s="26">
        <v>8.9</v>
      </c>
      <c r="D630" s="28">
        <v>1.3667425968109499E-2</v>
      </c>
    </row>
    <row r="631" spans="2:4" x14ac:dyDescent="0.25">
      <c r="B631" s="25">
        <v>2496</v>
      </c>
      <c r="C631" s="26">
        <v>9.2799999999999994</v>
      </c>
      <c r="D631" s="28">
        <v>4.2696629213482898E-2</v>
      </c>
    </row>
    <row r="632" spans="2:4" x14ac:dyDescent="0.25">
      <c r="B632" s="25">
        <v>2497</v>
      </c>
      <c r="C632" s="26">
        <v>9.43</v>
      </c>
      <c r="D632" s="28">
        <v>1.6163793103448398E-2</v>
      </c>
    </row>
    <row r="633" spans="2:4" x14ac:dyDescent="0.25">
      <c r="B633" s="25">
        <v>2498</v>
      </c>
      <c r="C633" s="26">
        <v>9.1</v>
      </c>
      <c r="D633" s="28">
        <v>-3.4994697773064701E-2</v>
      </c>
    </row>
    <row r="634" spans="2:4" x14ac:dyDescent="0.25">
      <c r="B634" s="25">
        <v>2499</v>
      </c>
      <c r="C634" s="26">
        <v>8.67</v>
      </c>
      <c r="D634" s="28">
        <v>-4.7252747252747196E-2</v>
      </c>
    </row>
    <row r="635" spans="2:4" x14ac:dyDescent="0.25">
      <c r="B635" s="25">
        <v>2500</v>
      </c>
      <c r="C635" s="26">
        <v>8.34</v>
      </c>
      <c r="D635" s="28">
        <v>-3.8062283737024201E-2</v>
      </c>
    </row>
    <row r="636" spans="2:4" x14ac:dyDescent="0.25">
      <c r="B636" s="25">
        <v>2501</v>
      </c>
      <c r="C636" s="26">
        <v>8.06</v>
      </c>
      <c r="D636" s="28">
        <v>-3.3573141486810502E-2</v>
      </c>
    </row>
    <row r="637" spans="2:4" x14ac:dyDescent="0.25">
      <c r="B637" s="25">
        <v>2502</v>
      </c>
      <c r="C637" s="26">
        <v>8.1</v>
      </c>
      <c r="D637" s="28">
        <v>4.9627791563273699E-3</v>
      </c>
    </row>
    <row r="638" spans="2:4" x14ac:dyDescent="0.25">
      <c r="B638" s="25">
        <v>2503</v>
      </c>
      <c r="C638" s="26">
        <v>8.15</v>
      </c>
      <c r="D638" s="28">
        <v>6.1728395061728704E-3</v>
      </c>
    </row>
    <row r="639" spans="2:4" x14ac:dyDescent="0.25">
      <c r="B639" s="25">
        <v>2504</v>
      </c>
      <c r="C639" s="26">
        <v>8.0299999999999994</v>
      </c>
      <c r="D639" s="28">
        <v>-1.4723926380368201E-2</v>
      </c>
    </row>
    <row r="640" spans="2:4" x14ac:dyDescent="0.25">
      <c r="B640" s="25">
        <v>2505</v>
      </c>
      <c r="C640" s="26">
        <v>8.27</v>
      </c>
      <c r="D640" s="28">
        <v>2.9887920298879298E-2</v>
      </c>
    </row>
    <row r="641" spans="2:4" x14ac:dyDescent="0.25">
      <c r="B641" s="25">
        <v>2506</v>
      </c>
      <c r="C641" s="26">
        <v>8.5500000000000007</v>
      </c>
      <c r="D641" s="28">
        <v>3.3857315598549098E-2</v>
      </c>
    </row>
    <row r="642" spans="2:4" x14ac:dyDescent="0.25">
      <c r="B642" s="25">
        <v>2507</v>
      </c>
      <c r="C642" s="26">
        <v>8.83</v>
      </c>
      <c r="D642" s="28">
        <v>3.2748538011695902E-2</v>
      </c>
    </row>
    <row r="643" spans="2:4" x14ac:dyDescent="0.25">
      <c r="B643" s="25">
        <v>2508</v>
      </c>
      <c r="C643" s="26">
        <v>8.8699999999999992</v>
      </c>
      <c r="D643" s="28">
        <v>4.5300113250281706E-3</v>
      </c>
    </row>
    <row r="644" spans="2:4" x14ac:dyDescent="0.25">
      <c r="B644" s="25">
        <v>2509</v>
      </c>
      <c r="C644" s="26">
        <v>8.6999999999999993</v>
      </c>
      <c r="D644" s="28">
        <v>-1.9165727170236801E-2</v>
      </c>
    </row>
    <row r="645" spans="2:4" x14ac:dyDescent="0.25">
      <c r="B645" s="25">
        <v>2510</v>
      </c>
      <c r="C645" s="26">
        <v>8.5</v>
      </c>
      <c r="D645" s="28">
        <v>-2.2988505747126398E-2</v>
      </c>
    </row>
    <row r="646" spans="2:4" x14ac:dyDescent="0.25">
      <c r="B646" s="25">
        <v>2511</v>
      </c>
      <c r="C646" s="26">
        <v>8.4700000000000006</v>
      </c>
      <c r="D646" s="28">
        <v>-3.5294117647057801E-3</v>
      </c>
    </row>
    <row r="647" spans="2:4" x14ac:dyDescent="0.25">
      <c r="B647" s="25">
        <v>2512</v>
      </c>
      <c r="C647" s="26">
        <v>8.6300000000000008</v>
      </c>
      <c r="D647" s="28">
        <v>1.8890200708382401E-2</v>
      </c>
    </row>
    <row r="648" spans="2:4" x14ac:dyDescent="0.25">
      <c r="B648" s="25">
        <v>2513</v>
      </c>
      <c r="C648" s="26">
        <v>9.0299999999999994</v>
      </c>
      <c r="D648" s="28">
        <v>4.6349942062572196E-2</v>
      </c>
    </row>
    <row r="649" spans="2:4" x14ac:dyDescent="0.25">
      <c r="B649" s="25">
        <v>2514</v>
      </c>
      <c r="C649" s="26">
        <v>9.34</v>
      </c>
      <c r="D649" s="28">
        <v>3.43300110741971E-2</v>
      </c>
    </row>
    <row r="650" spans="2:4" x14ac:dyDescent="0.25">
      <c r="B650" s="25">
        <v>2515</v>
      </c>
      <c r="C650" s="26">
        <v>9.25</v>
      </c>
      <c r="D650" s="28">
        <v>-9.6359743040684807E-3</v>
      </c>
    </row>
    <row r="651" spans="2:4" x14ac:dyDescent="0.25">
      <c r="B651" s="25">
        <v>2516</v>
      </c>
      <c r="C651" s="26">
        <v>9.1300000000000008</v>
      </c>
      <c r="D651" s="28">
        <v>-1.2972972972972801E-2</v>
      </c>
    </row>
    <row r="652" spans="2:4" x14ac:dyDescent="0.25">
      <c r="B652" s="25">
        <v>2517</v>
      </c>
      <c r="C652" s="26">
        <v>9.64</v>
      </c>
      <c r="D652" s="28">
        <v>5.5859802847754596E-2</v>
      </c>
    </row>
    <row r="653" spans="2:4" x14ac:dyDescent="0.25">
      <c r="B653" s="25">
        <v>2518</v>
      </c>
      <c r="C653" s="26">
        <v>10.16</v>
      </c>
      <c r="D653" s="28">
        <v>5.3941908713693004E-2</v>
      </c>
    </row>
    <row r="654" spans="2:4" x14ac:dyDescent="0.25">
      <c r="B654" s="25">
        <v>2519</v>
      </c>
      <c r="C654" s="26">
        <v>10.58</v>
      </c>
      <c r="D654" s="28">
        <v>4.1338582677165302E-2</v>
      </c>
    </row>
    <row r="655" spans="2:4" x14ac:dyDescent="0.25">
      <c r="B655" s="25">
        <v>2520</v>
      </c>
      <c r="C655" s="26">
        <v>10.67</v>
      </c>
      <c r="D655" s="28">
        <v>8.5066162570888205E-3</v>
      </c>
    </row>
    <row r="656" spans="2:4" x14ac:dyDescent="0.25">
      <c r="B656" s="25">
        <v>2521</v>
      </c>
      <c r="C656" s="26">
        <v>10.39</v>
      </c>
      <c r="D656" s="28">
        <v>-2.6241799437675701E-2</v>
      </c>
    </row>
    <row r="657" spans="2:4" x14ac:dyDescent="0.25">
      <c r="B657" s="25">
        <v>2522</v>
      </c>
      <c r="C657" s="26">
        <v>10.28</v>
      </c>
      <c r="D657" s="28">
        <v>-1.05871029836382E-2</v>
      </c>
    </row>
    <row r="658" spans="2:4" x14ac:dyDescent="0.25">
      <c r="B658" s="25">
        <v>2523</v>
      </c>
      <c r="C658" s="26">
        <v>10.61</v>
      </c>
      <c r="D658" s="28">
        <v>3.2101167315175198E-2</v>
      </c>
    </row>
    <row r="659" spans="2:4" x14ac:dyDescent="0.25">
      <c r="B659" s="25">
        <v>2524</v>
      </c>
      <c r="C659" s="26">
        <v>10.8</v>
      </c>
      <c r="D659" s="28">
        <v>1.7907634307257499E-2</v>
      </c>
    </row>
    <row r="660" spans="2:4" x14ac:dyDescent="0.25">
      <c r="B660" s="25">
        <v>2525</v>
      </c>
      <c r="C660" s="26">
        <v>11.1</v>
      </c>
      <c r="D660" s="28">
        <v>2.77777777777777E-2</v>
      </c>
    </row>
    <row r="661" spans="2:4" x14ac:dyDescent="0.25">
      <c r="B661" s="25">
        <v>2526</v>
      </c>
      <c r="C661" s="26">
        <v>11.25</v>
      </c>
      <c r="D661" s="28">
        <v>1.3513513513513599E-2</v>
      </c>
    </row>
    <row r="662" spans="2:4" x14ac:dyDescent="0.25">
      <c r="B662" s="25">
        <v>2527</v>
      </c>
      <c r="C662" s="26">
        <v>11.51</v>
      </c>
      <c r="D662" s="28">
        <v>2.31111111111111E-2</v>
      </c>
    </row>
    <row r="663" spans="2:4" x14ac:dyDescent="0.25">
      <c r="B663" s="25">
        <v>2528</v>
      </c>
      <c r="C663" s="26">
        <v>11.89</v>
      </c>
      <c r="D663" s="28">
        <v>3.3014769765421496E-2</v>
      </c>
    </row>
    <row r="664" spans="2:4" x14ac:dyDescent="0.25">
      <c r="B664" s="25">
        <v>2529</v>
      </c>
      <c r="C664" s="26">
        <v>12.26</v>
      </c>
      <c r="D664" s="28">
        <v>3.1118587047939298E-2</v>
      </c>
    </row>
    <row r="665" spans="2:4" x14ac:dyDescent="0.25">
      <c r="B665" s="25">
        <v>2530</v>
      </c>
      <c r="C665" s="26">
        <v>12.46</v>
      </c>
      <c r="D665" s="28">
        <v>1.63132137030997E-2</v>
      </c>
    </row>
    <row r="666" spans="2:4" x14ac:dyDescent="0.25">
      <c r="B666" s="25">
        <v>2531</v>
      </c>
      <c r="C666" s="26">
        <v>12.65</v>
      </c>
      <c r="D666" s="28">
        <v>1.52487961476726E-2</v>
      </c>
    </row>
    <row r="667" spans="2:4" x14ac:dyDescent="0.25">
      <c r="B667" s="25">
        <v>2532</v>
      </c>
      <c r="C667" s="26">
        <v>12.67</v>
      </c>
      <c r="D667" s="28">
        <v>1.5810276679841802E-3</v>
      </c>
    </row>
    <row r="668" spans="2:4" x14ac:dyDescent="0.25">
      <c r="B668" s="25">
        <v>2533</v>
      </c>
      <c r="C668" s="26">
        <v>11.81</v>
      </c>
      <c r="D668" s="28">
        <v>-6.7876874506708804E-2</v>
      </c>
    </row>
    <row r="669" spans="2:4" x14ac:dyDescent="0.25">
      <c r="B669" s="25">
        <v>2534</v>
      </c>
      <c r="C669" s="26">
        <v>11.48</v>
      </c>
      <c r="D669" s="28">
        <v>-2.7942421676545301E-2</v>
      </c>
    </row>
    <row r="670" spans="2:4" x14ac:dyDescent="0.25">
      <c r="B670" s="25">
        <v>2535</v>
      </c>
      <c r="C670" s="26">
        <v>11.56</v>
      </c>
      <c r="D670" s="28">
        <v>6.9686411149825203E-3</v>
      </c>
    </row>
    <row r="671" spans="2:4" x14ac:dyDescent="0.25">
      <c r="B671" s="25">
        <v>2536</v>
      </c>
      <c r="C671" s="26">
        <v>12.11</v>
      </c>
      <c r="D671" s="28">
        <v>4.7577854671280201E-2</v>
      </c>
    </row>
    <row r="672" spans="2:4" x14ac:dyDescent="0.25">
      <c r="B672" s="25">
        <v>2537</v>
      </c>
      <c r="C672" s="26">
        <v>12.62</v>
      </c>
      <c r="D672" s="28">
        <v>4.2113955408753102E-2</v>
      </c>
    </row>
    <row r="673" spans="2:4" x14ac:dyDescent="0.25">
      <c r="B673" s="25">
        <v>2538</v>
      </c>
      <c r="C673" s="26">
        <v>13.12</v>
      </c>
      <c r="D673" s="28">
        <v>3.9619651347068102E-2</v>
      </c>
    </row>
    <row r="674" spans="2:4" x14ac:dyDescent="0.25">
      <c r="B674" s="25">
        <v>2539</v>
      </c>
      <c r="C674" s="26">
        <v>13.32</v>
      </c>
      <c r="D674" s="28">
        <v>1.5243902439024499E-2</v>
      </c>
    </row>
    <row r="675" spans="2:4" x14ac:dyDescent="0.25">
      <c r="B675" s="25">
        <v>2540</v>
      </c>
      <c r="C675" s="26">
        <v>13.02</v>
      </c>
      <c r="D675" s="28">
        <v>-2.2522522522522601E-2</v>
      </c>
    </row>
    <row r="676" spans="2:4" x14ac:dyDescent="0.25">
      <c r="B676" s="25">
        <v>2541</v>
      </c>
      <c r="C676" s="26">
        <v>13.19</v>
      </c>
      <c r="D676" s="28">
        <v>1.3056835637480699E-2</v>
      </c>
    </row>
    <row r="677" spans="2:4" x14ac:dyDescent="0.25">
      <c r="B677" s="25">
        <v>2542</v>
      </c>
      <c r="C677" s="26">
        <v>13.49</v>
      </c>
      <c r="D677" s="28">
        <v>2.2744503411675599E-2</v>
      </c>
    </row>
    <row r="678" spans="2:4" x14ac:dyDescent="0.25">
      <c r="B678" s="25">
        <v>2543</v>
      </c>
      <c r="C678" s="26">
        <v>13.4</v>
      </c>
      <c r="D678" s="28">
        <v>-6.6716085989622104E-3</v>
      </c>
    </row>
    <row r="679" spans="2:4" x14ac:dyDescent="0.25">
      <c r="B679" s="25">
        <v>2544</v>
      </c>
      <c r="C679" s="26">
        <v>13.66</v>
      </c>
      <c r="D679" s="28">
        <v>1.9402985074626899E-2</v>
      </c>
    </row>
    <row r="680" spans="2:4" x14ac:dyDescent="0.25">
      <c r="B680" s="25">
        <v>2545</v>
      </c>
      <c r="C680" s="26">
        <v>13.87</v>
      </c>
      <c r="D680" s="28">
        <v>1.53733528550513E-2</v>
      </c>
    </row>
    <row r="681" spans="2:4" x14ac:dyDescent="0.25">
      <c r="B681" s="25">
        <v>2546</v>
      </c>
      <c r="C681" s="26">
        <v>14.21</v>
      </c>
      <c r="D681" s="28">
        <v>2.4513338139870298E-2</v>
      </c>
    </row>
    <row r="682" spans="2:4" x14ac:dyDescent="0.25">
      <c r="B682" s="25">
        <v>2547</v>
      </c>
      <c r="C682" s="26">
        <v>14.7</v>
      </c>
      <c r="D682" s="28">
        <v>3.4482758620689502E-2</v>
      </c>
    </row>
    <row r="683" spans="2:4" x14ac:dyDescent="0.25">
      <c r="B683" s="25">
        <v>2548</v>
      </c>
      <c r="C683" s="26">
        <v>14.89</v>
      </c>
      <c r="D683" s="28">
        <v>1.2925170068027301E-2</v>
      </c>
    </row>
    <row r="684" spans="2:4" x14ac:dyDescent="0.25">
      <c r="B684" s="25">
        <v>2549</v>
      </c>
      <c r="C684" s="26">
        <v>15.22</v>
      </c>
      <c r="D684" s="28">
        <v>2.2162525184687799E-2</v>
      </c>
    </row>
    <row r="685" spans="2:4" x14ac:dyDescent="0.25">
      <c r="B685" s="25">
        <v>2550</v>
      </c>
      <c r="C685" s="26">
        <v>16.03</v>
      </c>
      <c r="D685" s="28">
        <v>5.3219448094612397E-2</v>
      </c>
    </row>
    <row r="686" spans="2:4" x14ac:dyDescent="0.25">
      <c r="B686" s="25">
        <v>2551</v>
      </c>
      <c r="C686" s="26">
        <v>16.940000000000001</v>
      </c>
      <c r="D686" s="28">
        <v>5.6768558951965101E-2</v>
      </c>
    </row>
    <row r="687" spans="2:4" x14ac:dyDescent="0.25">
      <c r="B687" s="25">
        <v>2552</v>
      </c>
      <c r="C687" s="26">
        <v>16.68</v>
      </c>
      <c r="D687" s="28">
        <v>-1.5348288075560899E-2</v>
      </c>
    </row>
    <row r="688" spans="2:4" x14ac:dyDescent="0.25">
      <c r="B688" s="25">
        <v>2553</v>
      </c>
      <c r="C688" s="26">
        <v>17.059999999999999</v>
      </c>
      <c r="D688" s="28">
        <v>2.27817745803356E-2</v>
      </c>
    </row>
    <row r="689" spans="2:4" x14ac:dyDescent="0.25">
      <c r="B689" s="25">
        <v>2554</v>
      </c>
      <c r="C689" s="26">
        <v>17.46</v>
      </c>
      <c r="D689" s="28">
        <v>2.3446658851113699E-2</v>
      </c>
    </row>
    <row r="690" spans="2:4" x14ac:dyDescent="0.25">
      <c r="B690" s="25">
        <v>2555</v>
      </c>
      <c r="C690" s="26">
        <v>17.53</v>
      </c>
      <c r="D690" s="28">
        <v>4.00916380297822E-3</v>
      </c>
    </row>
    <row r="691" spans="2:4" x14ac:dyDescent="0.25">
      <c r="B691" s="25">
        <v>2556</v>
      </c>
      <c r="C691" s="26">
        <v>17.32</v>
      </c>
      <c r="D691" s="28">
        <v>-1.19794637763834E-2</v>
      </c>
    </row>
    <row r="692" spans="2:4" x14ac:dyDescent="0.25">
      <c r="B692" s="25">
        <v>2557</v>
      </c>
      <c r="C692" s="26">
        <v>18.25</v>
      </c>
      <c r="D692" s="28">
        <v>5.3695150115473399E-2</v>
      </c>
    </row>
    <row r="693" spans="2:4" x14ac:dyDescent="0.25">
      <c r="B693" s="25">
        <v>2558</v>
      </c>
      <c r="C693" s="26">
        <v>19.399999999999999</v>
      </c>
      <c r="D693" s="28">
        <v>6.3013698630136797E-2</v>
      </c>
    </row>
    <row r="694" spans="2:4" x14ac:dyDescent="0.25">
      <c r="B694" s="25">
        <v>2559</v>
      </c>
      <c r="C694" s="26">
        <v>20</v>
      </c>
      <c r="D694" s="28">
        <v>3.09278350515465E-2</v>
      </c>
    </row>
    <row r="695" spans="2:4" x14ac:dyDescent="0.25">
      <c r="B695" s="25">
        <v>2560</v>
      </c>
      <c r="C695" s="26">
        <v>19.02</v>
      </c>
      <c r="D695" s="28">
        <v>-4.9000000000000002E-2</v>
      </c>
    </row>
    <row r="696" spans="2:4" x14ac:dyDescent="0.25">
      <c r="B696" s="25">
        <v>2561</v>
      </c>
      <c r="C696" s="26">
        <v>19.16</v>
      </c>
      <c r="D696" s="28">
        <v>7.3606729758148902E-3</v>
      </c>
    </row>
    <row r="697" spans="2:4" x14ac:dyDescent="0.25">
      <c r="B697" s="25">
        <v>2562</v>
      </c>
      <c r="C697" s="26">
        <v>19.78</v>
      </c>
      <c r="D697" s="28">
        <v>3.2359081419624201E-2</v>
      </c>
    </row>
    <row r="698" spans="2:4" x14ac:dyDescent="0.25">
      <c r="B698" s="25">
        <v>2563</v>
      </c>
      <c r="C698" s="26">
        <v>21.17</v>
      </c>
      <c r="D698" s="28">
        <v>7.0273003033367101E-2</v>
      </c>
    </row>
    <row r="699" spans="2:4" x14ac:dyDescent="0.25">
      <c r="B699" s="25">
        <v>2564</v>
      </c>
      <c r="C699" s="26">
        <v>21.6</v>
      </c>
      <c r="D699" s="28">
        <v>2.0311761927255499E-2</v>
      </c>
    </row>
    <row r="700" spans="2:4" x14ac:dyDescent="0.25">
      <c r="B700" s="25">
        <v>2565</v>
      </c>
      <c r="C700" s="26">
        <v>23.06</v>
      </c>
      <c r="D700" s="28">
        <v>6.7592592592592399E-2</v>
      </c>
    </row>
    <row r="701" spans="2:4" x14ac:dyDescent="0.25">
      <c r="B701" s="25">
        <v>2566</v>
      </c>
      <c r="C701" s="26">
        <v>23.15</v>
      </c>
      <c r="D701" s="28">
        <v>3.9028620988725803E-3</v>
      </c>
    </row>
    <row r="702" spans="2:4" x14ac:dyDescent="0.25">
      <c r="B702" s="25">
        <v>2567</v>
      </c>
      <c r="C702" s="26">
        <v>24.86</v>
      </c>
      <c r="D702" s="28">
        <v>7.3866090712743096E-2</v>
      </c>
    </row>
    <row r="703" spans="2:4" x14ac:dyDescent="0.25">
      <c r="B703" s="25">
        <v>2568</v>
      </c>
      <c r="C703" s="26">
        <v>24.99</v>
      </c>
      <c r="D703" s="28">
        <v>5.22928399034583E-3</v>
      </c>
    </row>
    <row r="704" spans="2:4" x14ac:dyDescent="0.25">
      <c r="B704" s="25">
        <v>2569</v>
      </c>
      <c r="C704" s="26">
        <v>25.43</v>
      </c>
      <c r="D704" s="28">
        <v>1.7607042817126901E-2</v>
      </c>
    </row>
    <row r="705" spans="2:4" x14ac:dyDescent="0.25">
      <c r="B705" s="25">
        <v>2570</v>
      </c>
      <c r="C705" s="26">
        <v>25.28</v>
      </c>
      <c r="D705" s="28">
        <v>-5.8985450255603106E-3</v>
      </c>
    </row>
    <row r="706" spans="2:4" x14ac:dyDescent="0.25">
      <c r="B706" s="25">
        <v>2571</v>
      </c>
      <c r="C706" s="26">
        <v>25.66</v>
      </c>
      <c r="D706" s="28">
        <v>1.50316455696202E-2</v>
      </c>
    </row>
    <row r="707" spans="2:4" x14ac:dyDescent="0.25">
      <c r="B707" s="25">
        <v>2572</v>
      </c>
      <c r="C707" s="26">
        <v>26.15</v>
      </c>
      <c r="D707" s="28">
        <v>1.9095869056897901E-2</v>
      </c>
    </row>
    <row r="708" spans="2:4" x14ac:dyDescent="0.25">
      <c r="B708" s="25">
        <v>2573</v>
      </c>
      <c r="C708" s="26">
        <v>28.48</v>
      </c>
      <c r="D708" s="28">
        <v>8.9101338432122396E-2</v>
      </c>
    </row>
    <row r="709" spans="2:4" x14ac:dyDescent="0.25">
      <c r="B709" s="25">
        <v>2574</v>
      </c>
      <c r="C709" s="26">
        <v>30.1</v>
      </c>
      <c r="D709" s="28">
        <v>5.6882022471910196E-2</v>
      </c>
    </row>
    <row r="710" spans="2:4" x14ac:dyDescent="0.25">
      <c r="B710" s="25">
        <v>2575</v>
      </c>
      <c r="C710" s="26">
        <v>31.3</v>
      </c>
      <c r="D710" s="28">
        <v>3.9867109634551499E-2</v>
      </c>
    </row>
    <row r="711" spans="2:4" x14ac:dyDescent="0.25">
      <c r="B711" s="25">
        <v>2576</v>
      </c>
      <c r="C711" s="26">
        <v>27.99</v>
      </c>
      <c r="D711" s="28">
        <v>-0.10575079872204501</v>
      </c>
    </row>
    <row r="712" spans="2:4" x14ac:dyDescent="0.25">
      <c r="B712" s="25">
        <v>2577</v>
      </c>
      <c r="C712" s="26">
        <v>20.58</v>
      </c>
      <c r="D712" s="28">
        <v>-0.26473740621650604</v>
      </c>
    </row>
    <row r="713" spans="2:4" x14ac:dyDescent="0.25">
      <c r="B713" s="25">
        <v>2578</v>
      </c>
      <c r="C713" s="26">
        <v>21.4</v>
      </c>
      <c r="D713" s="28">
        <v>3.9844509232264298E-2</v>
      </c>
    </row>
    <row r="714" spans="2:4" x14ac:dyDescent="0.25">
      <c r="B714" s="25">
        <v>2579</v>
      </c>
      <c r="C714" s="26">
        <v>21.71</v>
      </c>
      <c r="D714" s="28">
        <v>1.44859813084113E-2</v>
      </c>
    </row>
    <row r="715" spans="2:4" x14ac:dyDescent="0.25">
      <c r="B715" s="25">
        <v>2580</v>
      </c>
      <c r="C715" s="26">
        <v>23.07</v>
      </c>
      <c r="D715" s="28">
        <v>6.2643942883463796E-2</v>
      </c>
    </row>
    <row r="716" spans="2:4" x14ac:dyDescent="0.25">
      <c r="B716" s="25">
        <v>2581</v>
      </c>
      <c r="C716" s="26">
        <v>23.94</v>
      </c>
      <c r="D716" s="28">
        <v>3.77113133940183E-2</v>
      </c>
    </row>
    <row r="717" spans="2:4" x14ac:dyDescent="0.25">
      <c r="B717" s="25">
        <v>2582</v>
      </c>
      <c r="C717" s="26">
        <v>25.46</v>
      </c>
      <c r="D717" s="28">
        <v>6.3492063492063502E-2</v>
      </c>
    </row>
    <row r="718" spans="2:4" x14ac:dyDescent="0.25">
      <c r="B718" s="25">
        <v>2583</v>
      </c>
      <c r="C718" s="26">
        <v>23.94</v>
      </c>
      <c r="D718" s="28">
        <v>-5.9701492537313397E-2</v>
      </c>
    </row>
    <row r="719" spans="2:4" x14ac:dyDescent="0.25">
      <c r="B719" s="25">
        <v>2584</v>
      </c>
      <c r="C719" s="26">
        <v>21.52</v>
      </c>
      <c r="D719" s="28">
        <v>-0.10108604845447</v>
      </c>
    </row>
    <row r="720" spans="2:4" x14ac:dyDescent="0.25">
      <c r="B720" s="25">
        <v>2585</v>
      </c>
      <c r="C720" s="26">
        <v>21.06</v>
      </c>
      <c r="D720" s="28">
        <v>-2.1375464684014901E-2</v>
      </c>
    </row>
    <row r="721" spans="2:4" x14ac:dyDescent="0.25">
      <c r="B721" s="25">
        <v>2586</v>
      </c>
      <c r="C721" s="26">
        <v>20.79</v>
      </c>
      <c r="D721" s="28">
        <v>-1.2820512820512799E-2</v>
      </c>
    </row>
    <row r="722" spans="2:4" x14ac:dyDescent="0.25">
      <c r="B722" s="25">
        <v>2587</v>
      </c>
      <c r="C722" s="26">
        <v>20.78</v>
      </c>
      <c r="D722" s="28">
        <v>-4.8100048100041504E-4</v>
      </c>
    </row>
    <row r="723" spans="2:4" x14ac:dyDescent="0.25">
      <c r="B723" s="25">
        <v>2588</v>
      </c>
      <c r="C723" s="26">
        <v>17.920000000000002</v>
      </c>
      <c r="D723" s="28">
        <v>-0.137632338787295</v>
      </c>
    </row>
    <row r="724" spans="2:4" x14ac:dyDescent="0.25">
      <c r="B724" s="25">
        <v>2589</v>
      </c>
      <c r="C724" s="26">
        <v>16.62</v>
      </c>
      <c r="D724" s="28">
        <v>-7.2544642857142905E-2</v>
      </c>
    </row>
    <row r="725" spans="2:4" x14ac:dyDescent="0.25">
      <c r="B725" s="25">
        <v>2590</v>
      </c>
      <c r="C725" s="26">
        <v>15.51</v>
      </c>
      <c r="D725" s="28">
        <v>-6.6787003610108392E-2</v>
      </c>
    </row>
    <row r="726" spans="2:4" x14ac:dyDescent="0.25">
      <c r="B726" s="25">
        <v>2591</v>
      </c>
      <c r="C726" s="26">
        <v>15.98</v>
      </c>
      <c r="D726" s="28">
        <v>3.03030303030303E-2</v>
      </c>
    </row>
    <row r="727" spans="2:4" x14ac:dyDescent="0.25">
      <c r="B727" s="25">
        <v>2592</v>
      </c>
      <c r="C727" s="26">
        <v>17.2</v>
      </c>
      <c r="D727" s="28">
        <v>7.6345431789737198E-2</v>
      </c>
    </row>
    <row r="728" spans="2:4" x14ac:dyDescent="0.25">
      <c r="B728" s="25">
        <v>2593</v>
      </c>
      <c r="C728" s="26">
        <v>17.53</v>
      </c>
      <c r="D728" s="28">
        <v>1.9186046511628002E-2</v>
      </c>
    </row>
    <row r="729" spans="2:4" x14ac:dyDescent="0.25">
      <c r="B729" s="25">
        <v>2594</v>
      </c>
      <c r="C729" s="26">
        <v>15.86</v>
      </c>
      <c r="D729" s="28">
        <v>-9.5265259555048595E-2</v>
      </c>
    </row>
    <row r="730" spans="2:4" x14ac:dyDescent="0.25">
      <c r="B730" s="25">
        <v>2595</v>
      </c>
      <c r="C730" s="26">
        <v>14.33</v>
      </c>
      <c r="D730" s="28">
        <v>-9.6469104665825894E-2</v>
      </c>
    </row>
    <row r="731" spans="2:4" x14ac:dyDescent="0.25">
      <c r="B731" s="25">
        <v>2596</v>
      </c>
      <c r="C731" s="26">
        <v>13.87</v>
      </c>
      <c r="D731" s="28">
        <v>-3.2100488485694398E-2</v>
      </c>
    </row>
    <row r="732" spans="2:4" x14ac:dyDescent="0.25">
      <c r="B732" s="25">
        <v>2597</v>
      </c>
      <c r="C732" s="26">
        <v>14.33</v>
      </c>
      <c r="D732" s="28">
        <v>3.3165104542177498E-2</v>
      </c>
    </row>
    <row r="733" spans="2:4" x14ac:dyDescent="0.25">
      <c r="B733" s="25">
        <v>2598</v>
      </c>
      <c r="C733" s="26">
        <v>13.9</v>
      </c>
      <c r="D733" s="28">
        <v>-3.00069783670621E-2</v>
      </c>
    </row>
    <row r="734" spans="2:4" x14ac:dyDescent="0.25">
      <c r="B734" s="25">
        <v>2599</v>
      </c>
      <c r="C734" s="26">
        <v>11.83</v>
      </c>
      <c r="D734" s="28">
        <v>-0.148920863309353</v>
      </c>
    </row>
    <row r="735" spans="2:4" x14ac:dyDescent="0.25">
      <c r="B735" s="25">
        <v>2600</v>
      </c>
      <c r="C735" s="26">
        <v>10.25</v>
      </c>
      <c r="D735" s="28">
        <v>-0.133558748943364</v>
      </c>
    </row>
    <row r="736" spans="2:4" x14ac:dyDescent="0.25">
      <c r="B736" s="25">
        <v>2601</v>
      </c>
      <c r="C736" s="26">
        <v>10.39</v>
      </c>
      <c r="D736" s="28">
        <v>1.36585365853659E-2</v>
      </c>
    </row>
    <row r="737" spans="2:4" x14ac:dyDescent="0.25">
      <c r="B737" s="25">
        <v>2602</v>
      </c>
      <c r="C737" s="26">
        <v>8.44</v>
      </c>
      <c r="D737" s="28">
        <v>-0.18768046198267602</v>
      </c>
    </row>
    <row r="738" spans="2:4" x14ac:dyDescent="0.25">
      <c r="B738" s="25">
        <v>2603</v>
      </c>
      <c r="C738" s="26">
        <v>8.3000000000000007</v>
      </c>
      <c r="D738" s="28">
        <v>-1.6587677725118398E-2</v>
      </c>
    </row>
    <row r="739" spans="2:4" x14ac:dyDescent="0.25">
      <c r="B739" s="25">
        <v>2604</v>
      </c>
      <c r="C739" s="26">
        <v>8.23</v>
      </c>
      <c r="D739" s="28">
        <v>-8.4337349397590709E-3</v>
      </c>
    </row>
    <row r="740" spans="2:4" x14ac:dyDescent="0.25">
      <c r="B740" s="25">
        <v>2605</v>
      </c>
      <c r="C740" s="26">
        <v>8.26</v>
      </c>
      <c r="D740" s="28">
        <v>3.6452004860265705E-3</v>
      </c>
    </row>
    <row r="741" spans="2:4" x14ac:dyDescent="0.25">
      <c r="B741" s="25">
        <v>2606</v>
      </c>
      <c r="C741" s="26">
        <v>6.28</v>
      </c>
      <c r="D741" s="28">
        <v>-0.23970944309927403</v>
      </c>
    </row>
    <row r="742" spans="2:4" x14ac:dyDescent="0.25">
      <c r="B742" s="25">
        <v>2607</v>
      </c>
      <c r="C742" s="26">
        <v>5.51</v>
      </c>
      <c r="D742" s="28">
        <v>-0.12261146496815301</v>
      </c>
    </row>
    <row r="743" spans="2:4" x14ac:dyDescent="0.25">
      <c r="B743" s="25">
        <v>2608</v>
      </c>
      <c r="C743" s="26">
        <v>4.7699999999999996</v>
      </c>
      <c r="D743" s="28">
        <v>-0.13430127041742301</v>
      </c>
    </row>
    <row r="744" spans="2:4" x14ac:dyDescent="0.25">
      <c r="B744" s="25">
        <v>2609</v>
      </c>
      <c r="C744" s="26">
        <v>5.01</v>
      </c>
      <c r="D744" s="28">
        <v>5.0314465408805006E-2</v>
      </c>
    </row>
    <row r="745" spans="2:4" x14ac:dyDescent="0.25">
      <c r="B745" s="25">
        <v>2610</v>
      </c>
      <c r="C745" s="26">
        <v>7.53</v>
      </c>
      <c r="D745" s="28">
        <v>0.50299401197604809</v>
      </c>
    </row>
    <row r="746" spans="2:4" x14ac:dyDescent="0.25">
      <c r="B746" s="25">
        <v>2611</v>
      </c>
      <c r="C746" s="26">
        <v>8.26</v>
      </c>
      <c r="D746" s="28">
        <v>9.6945551128818003E-2</v>
      </c>
    </row>
    <row r="747" spans="2:4" x14ac:dyDescent="0.25">
      <c r="B747" s="25">
        <v>2612</v>
      </c>
      <c r="C747" s="26">
        <v>7.12</v>
      </c>
      <c r="D747" s="28">
        <v>-0.13801452784503601</v>
      </c>
    </row>
    <row r="748" spans="2:4" x14ac:dyDescent="0.25">
      <c r="B748" s="25">
        <v>2613</v>
      </c>
      <c r="C748" s="26">
        <v>7.05</v>
      </c>
      <c r="D748" s="28">
        <v>-9.8314606741572996E-3</v>
      </c>
    </row>
    <row r="749" spans="2:4" x14ac:dyDescent="0.25">
      <c r="B749" s="25">
        <v>2614</v>
      </c>
      <c r="C749" s="26">
        <v>6.82</v>
      </c>
      <c r="D749" s="28">
        <v>-3.2624113475177199E-2</v>
      </c>
    </row>
    <row r="750" spans="2:4" x14ac:dyDescent="0.25">
      <c r="B750" s="25">
        <v>2615</v>
      </c>
      <c r="C750" s="26">
        <v>7.09</v>
      </c>
      <c r="D750" s="28">
        <v>3.9589442815249197E-2</v>
      </c>
    </row>
    <row r="751" spans="2:4" x14ac:dyDescent="0.25">
      <c r="B751" s="25">
        <v>2616</v>
      </c>
      <c r="C751" s="26">
        <v>6.25</v>
      </c>
      <c r="D751" s="28">
        <v>-0.11847672778561301</v>
      </c>
    </row>
    <row r="752" spans="2:4" x14ac:dyDescent="0.25">
      <c r="B752" s="25">
        <v>2617</v>
      </c>
      <c r="C752" s="26">
        <v>6.23</v>
      </c>
      <c r="D752" s="28">
        <v>-3.1999999999999802E-3</v>
      </c>
    </row>
    <row r="753" spans="2:4" x14ac:dyDescent="0.25">
      <c r="B753" s="25">
        <v>2618</v>
      </c>
      <c r="C753" s="26">
        <v>6.89</v>
      </c>
      <c r="D753" s="28">
        <v>0.10593900481540901</v>
      </c>
    </row>
    <row r="754" spans="2:4" x14ac:dyDescent="0.25">
      <c r="B754" s="25">
        <v>2619</v>
      </c>
      <c r="C754" s="26">
        <v>8.8699999999999992</v>
      </c>
      <c r="D754" s="28">
        <v>0.28737300435413604</v>
      </c>
    </row>
    <row r="755" spans="2:4" x14ac:dyDescent="0.25">
      <c r="B755" s="25">
        <v>2620</v>
      </c>
      <c r="C755" s="26">
        <v>10.39</v>
      </c>
      <c r="D755" s="28">
        <v>0.17136414881623502</v>
      </c>
    </row>
    <row r="756" spans="2:4" x14ac:dyDescent="0.25">
      <c r="B756" s="25">
        <v>2621</v>
      </c>
      <c r="C756" s="26">
        <v>11.23</v>
      </c>
      <c r="D756" s="28">
        <v>8.0846968238691003E-2</v>
      </c>
    </row>
    <row r="757" spans="2:4" x14ac:dyDescent="0.25">
      <c r="B757" s="25">
        <v>2622</v>
      </c>
      <c r="C757" s="26">
        <v>10.67</v>
      </c>
      <c r="D757" s="28">
        <v>-4.9866429207480002E-2</v>
      </c>
    </row>
    <row r="758" spans="2:4" x14ac:dyDescent="0.25">
      <c r="B758" s="25">
        <v>2623</v>
      </c>
      <c r="C758" s="26">
        <v>10.58</v>
      </c>
      <c r="D758" s="28">
        <v>-8.4348641049671914E-3</v>
      </c>
    </row>
    <row r="759" spans="2:4" x14ac:dyDescent="0.25">
      <c r="B759" s="25">
        <v>2624</v>
      </c>
      <c r="C759" s="26">
        <v>9.5500000000000007</v>
      </c>
      <c r="D759" s="28">
        <v>-9.7353497164461192E-2</v>
      </c>
    </row>
    <row r="760" spans="2:4" x14ac:dyDescent="0.25">
      <c r="B760" s="25">
        <v>2625</v>
      </c>
      <c r="C760" s="26">
        <v>9.7799999999999994</v>
      </c>
      <c r="D760" s="28">
        <v>2.4083769633507699E-2</v>
      </c>
    </row>
    <row r="761" spans="2:4" x14ac:dyDescent="0.25">
      <c r="B761" s="25">
        <v>2626</v>
      </c>
      <c r="C761" s="26">
        <v>9.9700000000000006</v>
      </c>
      <c r="D761" s="28">
        <v>1.94274028629857E-2</v>
      </c>
    </row>
    <row r="762" spans="2:4" x14ac:dyDescent="0.25">
      <c r="B762" s="25">
        <v>2627</v>
      </c>
      <c r="C762" s="26">
        <v>10.54</v>
      </c>
      <c r="D762" s="28">
        <v>5.7171514543630696E-2</v>
      </c>
    </row>
    <row r="763" spans="2:4" x14ac:dyDescent="0.25">
      <c r="B763" s="25">
        <v>2628</v>
      </c>
      <c r="C763" s="26">
        <v>11.32</v>
      </c>
      <c r="D763" s="28">
        <v>7.4003795066413899E-2</v>
      </c>
    </row>
    <row r="764" spans="2:4" x14ac:dyDescent="0.25">
      <c r="B764" s="25">
        <v>2629</v>
      </c>
      <c r="C764" s="26">
        <v>10.74</v>
      </c>
      <c r="D764" s="28">
        <v>-5.1236749116607798E-2</v>
      </c>
    </row>
    <row r="765" spans="2:4" x14ac:dyDescent="0.25">
      <c r="B765" s="25">
        <v>2630</v>
      </c>
      <c r="C765" s="26">
        <v>10.92</v>
      </c>
      <c r="D765" s="28">
        <v>1.67597765363128E-2</v>
      </c>
    </row>
    <row r="766" spans="2:4" x14ac:dyDescent="0.25">
      <c r="B766" s="25">
        <v>2631</v>
      </c>
      <c r="C766" s="26">
        <v>9.81</v>
      </c>
      <c r="D766" s="28">
        <v>-0.10164835164835201</v>
      </c>
    </row>
    <row r="767" spans="2:4" x14ac:dyDescent="0.25">
      <c r="B767" s="25">
        <v>2632</v>
      </c>
      <c r="C767" s="26">
        <v>9.94</v>
      </c>
      <c r="D767" s="28">
        <v>1.32517838939856E-2</v>
      </c>
    </row>
    <row r="768" spans="2:4" x14ac:dyDescent="0.25">
      <c r="B768" s="25">
        <v>2633</v>
      </c>
      <c r="C768" s="26">
        <v>9.4700000000000006</v>
      </c>
      <c r="D768" s="28">
        <v>-4.7283702213279599E-2</v>
      </c>
    </row>
    <row r="769" spans="2:4" x14ac:dyDescent="0.25">
      <c r="B769" s="25">
        <v>2634</v>
      </c>
      <c r="C769" s="26">
        <v>9.1</v>
      </c>
      <c r="D769" s="28">
        <v>-3.9070749736008499E-2</v>
      </c>
    </row>
    <row r="770" spans="2:4" x14ac:dyDescent="0.25">
      <c r="B770" s="25">
        <v>2635</v>
      </c>
      <c r="C770" s="26">
        <v>8.8800000000000008</v>
      </c>
      <c r="D770" s="28">
        <v>-2.41758241758241E-2</v>
      </c>
    </row>
    <row r="771" spans="2:4" x14ac:dyDescent="0.25">
      <c r="B771" s="25">
        <v>2636</v>
      </c>
      <c r="C771" s="26">
        <v>8.9499999999999993</v>
      </c>
      <c r="D771" s="28">
        <v>7.8828828828827503E-3</v>
      </c>
    </row>
    <row r="772" spans="2:4" x14ac:dyDescent="0.25">
      <c r="B772" s="25">
        <v>2637</v>
      </c>
      <c r="C772" s="26">
        <v>9.1999999999999993</v>
      </c>
      <c r="D772" s="28">
        <v>2.7932960893854799E-2</v>
      </c>
    </row>
    <row r="773" spans="2:4" x14ac:dyDescent="0.25">
      <c r="B773" s="25">
        <v>2638</v>
      </c>
      <c r="C773" s="26">
        <v>9.26</v>
      </c>
      <c r="D773" s="28">
        <v>6.5217391304348603E-3</v>
      </c>
    </row>
    <row r="774" spans="2:4" x14ac:dyDescent="0.25">
      <c r="B774" s="25">
        <v>2639</v>
      </c>
      <c r="C774" s="26">
        <v>9.26</v>
      </c>
      <c r="D774" s="28">
        <v>0</v>
      </c>
    </row>
    <row r="775" spans="2:4" x14ac:dyDescent="0.25">
      <c r="B775" s="25">
        <v>2640</v>
      </c>
      <c r="C775" s="26">
        <v>8.98</v>
      </c>
      <c r="D775" s="28">
        <v>-3.0237580993520499E-2</v>
      </c>
    </row>
    <row r="776" spans="2:4" x14ac:dyDescent="0.25">
      <c r="B776" s="25">
        <v>2641</v>
      </c>
      <c r="C776" s="26">
        <v>8.41</v>
      </c>
      <c r="D776" s="28">
        <v>-6.3474387527839599E-2</v>
      </c>
    </row>
    <row r="777" spans="2:4" x14ac:dyDescent="0.25">
      <c r="B777" s="25">
        <v>2642</v>
      </c>
      <c r="C777" s="26">
        <v>9.0399999999999991</v>
      </c>
      <c r="D777" s="28">
        <v>7.4910820451842899E-2</v>
      </c>
    </row>
    <row r="778" spans="2:4" x14ac:dyDescent="0.25">
      <c r="B778" s="25">
        <v>2643</v>
      </c>
      <c r="C778" s="26">
        <v>9.75</v>
      </c>
      <c r="D778" s="28">
        <v>7.8539823008849693E-2</v>
      </c>
    </row>
    <row r="779" spans="2:4" x14ac:dyDescent="0.25">
      <c r="B779" s="25">
        <v>2644</v>
      </c>
      <c r="C779" s="26">
        <v>10.119999999999999</v>
      </c>
      <c r="D779" s="28">
        <v>3.7948717948717896E-2</v>
      </c>
    </row>
    <row r="780" spans="2:4" x14ac:dyDescent="0.25">
      <c r="B780" s="25">
        <v>2645</v>
      </c>
      <c r="C780" s="26">
        <v>10.65</v>
      </c>
      <c r="D780" s="28">
        <v>5.2371541501976301E-2</v>
      </c>
    </row>
    <row r="781" spans="2:4" x14ac:dyDescent="0.25">
      <c r="B781" s="25">
        <v>2646</v>
      </c>
      <c r="C781" s="26">
        <v>11.37</v>
      </c>
      <c r="D781" s="28">
        <v>6.7605633802816797E-2</v>
      </c>
    </row>
    <row r="782" spans="2:4" x14ac:dyDescent="0.25">
      <c r="B782" s="25">
        <v>2647</v>
      </c>
      <c r="C782" s="26">
        <v>11.61</v>
      </c>
      <c r="D782" s="28">
        <v>2.11081794195251E-2</v>
      </c>
    </row>
    <row r="783" spans="2:4" x14ac:dyDescent="0.25">
      <c r="B783" s="25">
        <v>2648</v>
      </c>
      <c r="C783" s="26">
        <v>11.92</v>
      </c>
      <c r="D783" s="28">
        <v>2.67011197243756E-2</v>
      </c>
    </row>
    <row r="784" spans="2:4" x14ac:dyDescent="0.25">
      <c r="B784" s="25">
        <v>2649</v>
      </c>
      <c r="C784" s="26">
        <v>13.04</v>
      </c>
      <c r="D784" s="28">
        <v>9.3959731543624012E-2</v>
      </c>
    </row>
    <row r="785" spans="2:4" x14ac:dyDescent="0.25">
      <c r="B785" s="25">
        <v>2650</v>
      </c>
      <c r="C785" s="26">
        <v>13.04</v>
      </c>
      <c r="D785" s="28">
        <v>0</v>
      </c>
    </row>
    <row r="786" spans="2:4" x14ac:dyDescent="0.25">
      <c r="B786" s="25">
        <v>2651</v>
      </c>
      <c r="C786" s="26">
        <v>13.76</v>
      </c>
      <c r="D786" s="28">
        <v>5.52147239263805E-2</v>
      </c>
    </row>
    <row r="787" spans="2:4" x14ac:dyDescent="0.25">
      <c r="B787" s="25">
        <v>2652</v>
      </c>
      <c r="C787" s="26">
        <v>14.55</v>
      </c>
      <c r="D787" s="28">
        <v>5.74127906976745E-2</v>
      </c>
    </row>
    <row r="788" spans="2:4" x14ac:dyDescent="0.25">
      <c r="B788" s="25">
        <v>2653</v>
      </c>
      <c r="C788" s="26">
        <v>14.86</v>
      </c>
      <c r="D788" s="28">
        <v>2.1305841924398501E-2</v>
      </c>
    </row>
    <row r="789" spans="2:4" x14ac:dyDescent="0.25">
      <c r="B789" s="25">
        <v>2654</v>
      </c>
      <c r="C789" s="26">
        <v>14.88</v>
      </c>
      <c r="D789" s="28">
        <v>1.3458950201885602E-3</v>
      </c>
    </row>
    <row r="790" spans="2:4" x14ac:dyDescent="0.25">
      <c r="B790" s="25">
        <v>2655</v>
      </c>
      <c r="C790" s="26">
        <v>14.09</v>
      </c>
      <c r="D790" s="28">
        <v>-5.3091397849462402E-2</v>
      </c>
    </row>
    <row r="791" spans="2:4" x14ac:dyDescent="0.25">
      <c r="B791" s="25">
        <v>2656</v>
      </c>
      <c r="C791" s="26">
        <v>14.69</v>
      </c>
      <c r="D791" s="28">
        <v>4.25833924769339E-2</v>
      </c>
    </row>
    <row r="792" spans="2:4" x14ac:dyDescent="0.25">
      <c r="B792" s="25">
        <v>2657</v>
      </c>
      <c r="C792" s="26">
        <v>15.56</v>
      </c>
      <c r="D792" s="28">
        <v>5.92239618788293E-2</v>
      </c>
    </row>
    <row r="793" spans="2:4" x14ac:dyDescent="0.25">
      <c r="B793" s="25">
        <v>2658</v>
      </c>
      <c r="C793" s="26">
        <v>15.87</v>
      </c>
      <c r="D793" s="28">
        <v>1.9922879177377801E-2</v>
      </c>
    </row>
    <row r="794" spans="2:4" x14ac:dyDescent="0.25">
      <c r="B794" s="25">
        <v>2659</v>
      </c>
      <c r="C794" s="26">
        <v>16.05</v>
      </c>
      <c r="D794" s="28">
        <v>1.1342155009451899E-2</v>
      </c>
    </row>
    <row r="795" spans="2:4" x14ac:dyDescent="0.25">
      <c r="B795" s="25">
        <v>2660</v>
      </c>
      <c r="C795" s="26">
        <v>16.89</v>
      </c>
      <c r="D795" s="28">
        <v>5.2336448598130796E-2</v>
      </c>
    </row>
    <row r="796" spans="2:4" x14ac:dyDescent="0.25">
      <c r="B796" s="25">
        <v>2661</v>
      </c>
      <c r="C796" s="26">
        <v>17.36</v>
      </c>
      <c r="D796" s="28">
        <v>2.7827116637063401E-2</v>
      </c>
    </row>
    <row r="797" spans="2:4" x14ac:dyDescent="0.25">
      <c r="B797" s="25">
        <v>2662</v>
      </c>
      <c r="C797" s="26">
        <v>17.059999999999999</v>
      </c>
      <c r="D797" s="28">
        <v>-1.7281105990783498E-2</v>
      </c>
    </row>
    <row r="798" spans="2:4" x14ac:dyDescent="0.25">
      <c r="B798" s="25">
        <v>2663</v>
      </c>
      <c r="C798" s="26">
        <v>17.59</v>
      </c>
      <c r="D798" s="28">
        <v>3.1066822977725801E-2</v>
      </c>
    </row>
    <row r="799" spans="2:4" x14ac:dyDescent="0.25">
      <c r="B799" s="25">
        <v>2664</v>
      </c>
      <c r="C799" s="26">
        <v>18.11</v>
      </c>
      <c r="D799" s="28">
        <v>2.9562251279135799E-2</v>
      </c>
    </row>
    <row r="800" spans="2:4" x14ac:dyDescent="0.25">
      <c r="B800" s="25">
        <v>2665</v>
      </c>
      <c r="C800" s="26">
        <v>18.09</v>
      </c>
      <c r="D800" s="28">
        <v>-1.1043622308116701E-3</v>
      </c>
    </row>
    <row r="801" spans="2:4" x14ac:dyDescent="0.25">
      <c r="B801" s="25">
        <v>2666</v>
      </c>
      <c r="C801" s="26">
        <v>17.010000000000002</v>
      </c>
      <c r="D801" s="28">
        <v>-5.9701492537313397E-2</v>
      </c>
    </row>
    <row r="802" spans="2:4" x14ac:dyDescent="0.25">
      <c r="B802" s="25">
        <v>2667</v>
      </c>
      <c r="C802" s="26">
        <v>16.25</v>
      </c>
      <c r="D802" s="28">
        <v>-4.4679600235155797E-2</v>
      </c>
    </row>
    <row r="803" spans="2:4" x14ac:dyDescent="0.25">
      <c r="B803" s="25">
        <v>2668</v>
      </c>
      <c r="C803" s="26">
        <v>15.64</v>
      </c>
      <c r="D803" s="28">
        <v>-3.75384615384615E-2</v>
      </c>
    </row>
    <row r="804" spans="2:4" x14ac:dyDescent="0.25">
      <c r="B804" s="25">
        <v>2669</v>
      </c>
      <c r="C804" s="26">
        <v>16.57</v>
      </c>
      <c r="D804" s="28">
        <v>5.9462915601022896E-2</v>
      </c>
    </row>
    <row r="805" spans="2:4" x14ac:dyDescent="0.25">
      <c r="B805" s="25">
        <v>2670</v>
      </c>
      <c r="C805" s="26">
        <v>16.739999999999998</v>
      </c>
      <c r="D805" s="28">
        <v>1.0259505129752499E-2</v>
      </c>
    </row>
    <row r="806" spans="2:4" x14ac:dyDescent="0.25">
      <c r="B806" s="25">
        <v>2671</v>
      </c>
      <c r="C806" s="26">
        <v>14.37</v>
      </c>
      <c r="D806" s="28">
        <v>-0.14157706093190001</v>
      </c>
    </row>
    <row r="807" spans="2:4" x14ac:dyDescent="0.25">
      <c r="B807" s="25">
        <v>2672</v>
      </c>
      <c r="C807" s="26">
        <v>12.28</v>
      </c>
      <c r="D807" s="28">
        <v>-0.145441892832289</v>
      </c>
    </row>
    <row r="808" spans="2:4" x14ac:dyDescent="0.25">
      <c r="B808" s="25">
        <v>2673</v>
      </c>
      <c r="C808" s="26">
        <v>11.2</v>
      </c>
      <c r="D808" s="28">
        <v>-8.7947882736156405E-2</v>
      </c>
    </row>
    <row r="809" spans="2:4" x14ac:dyDescent="0.25">
      <c r="B809" s="25">
        <v>2674</v>
      </c>
      <c r="C809" s="26">
        <v>11.02</v>
      </c>
      <c r="D809" s="28">
        <v>-1.60714285714285E-2</v>
      </c>
    </row>
    <row r="810" spans="2:4" x14ac:dyDescent="0.25">
      <c r="B810" s="25">
        <v>2675</v>
      </c>
      <c r="C810" s="26">
        <v>11.31</v>
      </c>
      <c r="D810" s="28">
        <v>2.6315789473684299E-2</v>
      </c>
    </row>
    <row r="811" spans="2:4" x14ac:dyDescent="0.25">
      <c r="B811" s="25">
        <v>2676</v>
      </c>
      <c r="C811" s="26">
        <v>11.04</v>
      </c>
      <c r="D811" s="28">
        <v>-2.3872679045092899E-2</v>
      </c>
    </row>
    <row r="812" spans="2:4" x14ac:dyDescent="0.25">
      <c r="B812" s="25">
        <v>2677</v>
      </c>
      <c r="C812" s="26">
        <v>10.31</v>
      </c>
      <c r="D812" s="28">
        <v>-6.6123188405797007E-2</v>
      </c>
    </row>
    <row r="813" spans="2:4" x14ac:dyDescent="0.25">
      <c r="B813" s="25">
        <v>2678</v>
      </c>
      <c r="C813" s="26">
        <v>9.89</v>
      </c>
      <c r="D813" s="28">
        <v>-4.0737148399612101E-2</v>
      </c>
    </row>
    <row r="814" spans="2:4" x14ac:dyDescent="0.25">
      <c r="B814" s="25">
        <v>2679</v>
      </c>
      <c r="C814" s="26">
        <v>9.98</v>
      </c>
      <c r="D814" s="28">
        <v>9.100101112234471E-3</v>
      </c>
    </row>
    <row r="815" spans="2:4" x14ac:dyDescent="0.25">
      <c r="B815" s="25">
        <v>2680</v>
      </c>
      <c r="C815" s="26">
        <v>10.210000000000001</v>
      </c>
      <c r="D815" s="28">
        <v>2.3046092184368698E-2</v>
      </c>
    </row>
    <row r="816" spans="2:4" x14ac:dyDescent="0.25">
      <c r="B816" s="25">
        <v>2681</v>
      </c>
      <c r="C816" s="26">
        <v>12.24</v>
      </c>
      <c r="D816" s="28">
        <v>0.19882468168462303</v>
      </c>
    </row>
    <row r="817" spans="2:4" x14ac:dyDescent="0.25">
      <c r="B817" s="25">
        <v>2682</v>
      </c>
      <c r="C817" s="26">
        <v>12.31</v>
      </c>
      <c r="D817" s="28">
        <v>5.7189542483659902E-3</v>
      </c>
    </row>
    <row r="818" spans="2:4" x14ac:dyDescent="0.25">
      <c r="B818" s="25">
        <v>2683</v>
      </c>
      <c r="C818" s="26">
        <v>11.75</v>
      </c>
      <c r="D818" s="28">
        <v>-4.5491470349309601E-2</v>
      </c>
    </row>
    <row r="819" spans="2:4" x14ac:dyDescent="0.25">
      <c r="B819" s="25">
        <v>2684</v>
      </c>
      <c r="C819" s="26">
        <v>13.06</v>
      </c>
      <c r="D819" s="28">
        <v>0.111489361702128</v>
      </c>
    </row>
    <row r="820" spans="2:4" x14ac:dyDescent="0.25">
      <c r="B820" s="25">
        <v>2685</v>
      </c>
      <c r="C820" s="26">
        <v>13.07</v>
      </c>
      <c r="D820" s="28">
        <v>7.656967840734551E-4</v>
      </c>
    </row>
    <row r="821" spans="2:4" x14ac:dyDescent="0.25">
      <c r="B821" s="25">
        <v>2686</v>
      </c>
      <c r="C821" s="26">
        <v>12.69</v>
      </c>
      <c r="D821" s="28">
        <v>-2.90742157612854E-2</v>
      </c>
    </row>
    <row r="822" spans="2:4" x14ac:dyDescent="0.25">
      <c r="B822" s="25">
        <v>2687</v>
      </c>
      <c r="C822" s="26">
        <v>12.5</v>
      </c>
      <c r="D822" s="28">
        <v>-1.4972419227738299E-2</v>
      </c>
    </row>
    <row r="823" spans="2:4" x14ac:dyDescent="0.25">
      <c r="B823" s="25">
        <v>2688</v>
      </c>
      <c r="C823" s="26">
        <v>12.4</v>
      </c>
      <c r="D823" s="28">
        <v>-8.0000000000000106E-3</v>
      </c>
    </row>
    <row r="824" spans="2:4" x14ac:dyDescent="0.25">
      <c r="B824" s="25">
        <v>2689</v>
      </c>
      <c r="C824" s="26">
        <v>12.39</v>
      </c>
      <c r="D824" s="28">
        <v>-8.0645161290315902E-4</v>
      </c>
    </row>
    <row r="825" spans="2:4" x14ac:dyDescent="0.25">
      <c r="B825" s="25">
        <v>2690</v>
      </c>
      <c r="C825" s="26">
        <v>10.83</v>
      </c>
      <c r="D825" s="28">
        <v>-0.12590799031477001</v>
      </c>
    </row>
    <row r="826" spans="2:4" x14ac:dyDescent="0.25">
      <c r="B826" s="25">
        <v>2691</v>
      </c>
      <c r="C826" s="26">
        <v>11.23</v>
      </c>
      <c r="D826" s="28">
        <v>3.6934441366574401E-2</v>
      </c>
    </row>
    <row r="827" spans="2:4" x14ac:dyDescent="0.25">
      <c r="B827" s="25">
        <v>2692</v>
      </c>
      <c r="C827" s="26">
        <v>11.43</v>
      </c>
      <c r="D827" s="28">
        <v>1.7809439002671301E-2</v>
      </c>
    </row>
    <row r="828" spans="2:4" x14ac:dyDescent="0.25">
      <c r="B828" s="25">
        <v>2693</v>
      </c>
      <c r="C828" s="26">
        <v>11.71</v>
      </c>
      <c r="D828" s="28">
        <v>2.4496937882764899E-2</v>
      </c>
    </row>
    <row r="829" spans="2:4" x14ac:dyDescent="0.25">
      <c r="B829" s="25">
        <v>2694</v>
      </c>
      <c r="C829" s="26">
        <v>11.54</v>
      </c>
      <c r="D829" s="28">
        <v>-1.4517506404782299E-2</v>
      </c>
    </row>
    <row r="830" spans="2:4" x14ac:dyDescent="0.25">
      <c r="B830" s="25">
        <v>2695</v>
      </c>
      <c r="C830" s="26">
        <v>12.77</v>
      </c>
      <c r="D830" s="28">
        <v>0.10658578856152501</v>
      </c>
    </row>
    <row r="831" spans="2:4" x14ac:dyDescent="0.25">
      <c r="B831" s="25">
        <v>2696</v>
      </c>
      <c r="C831" s="26">
        <v>12.9</v>
      </c>
      <c r="D831" s="28">
        <v>1.0180109631950001E-2</v>
      </c>
    </row>
    <row r="832" spans="2:4" x14ac:dyDescent="0.25">
      <c r="B832" s="25">
        <v>2697</v>
      </c>
      <c r="C832" s="26">
        <v>12.67</v>
      </c>
      <c r="D832" s="28">
        <v>-1.78294573643412E-2</v>
      </c>
    </row>
    <row r="833" spans="2:4" x14ac:dyDescent="0.25">
      <c r="B833" s="25">
        <v>2698</v>
      </c>
      <c r="C833" s="26">
        <v>12.37</v>
      </c>
      <c r="D833" s="28">
        <v>-2.36779794790845E-2</v>
      </c>
    </row>
    <row r="834" spans="2:4" x14ac:dyDescent="0.25">
      <c r="B834" s="25">
        <v>2699</v>
      </c>
      <c r="C834" s="26">
        <v>12.3</v>
      </c>
      <c r="D834" s="28">
        <v>-5.6588520614387905E-3</v>
      </c>
    </row>
    <row r="835" spans="2:4" x14ac:dyDescent="0.25">
      <c r="B835" s="25">
        <v>2700</v>
      </c>
      <c r="C835" s="26">
        <v>12.22</v>
      </c>
      <c r="D835" s="28">
        <v>-6.5040650406503805E-3</v>
      </c>
    </row>
    <row r="836" spans="2:4" x14ac:dyDescent="0.25">
      <c r="B836" s="25">
        <v>2701</v>
      </c>
      <c r="C836" s="26">
        <v>12.15</v>
      </c>
      <c r="D836" s="28">
        <v>-5.7283142389525903E-3</v>
      </c>
    </row>
    <row r="837" spans="2:4" x14ac:dyDescent="0.25">
      <c r="B837" s="25">
        <v>2702</v>
      </c>
      <c r="C837" s="26">
        <v>12.27</v>
      </c>
      <c r="D837" s="28">
        <v>9.8765432098764112E-3</v>
      </c>
    </row>
    <row r="838" spans="2:4" x14ac:dyDescent="0.25">
      <c r="B838" s="25">
        <v>2703</v>
      </c>
      <c r="C838" s="26">
        <v>10.58</v>
      </c>
      <c r="D838" s="28">
        <v>-0.13773431132844302</v>
      </c>
    </row>
    <row r="839" spans="2:4" x14ac:dyDescent="0.25">
      <c r="B839" s="25">
        <v>2704</v>
      </c>
      <c r="C839" s="26">
        <v>9.67</v>
      </c>
      <c r="D839" s="28">
        <v>-8.6011342155009496E-2</v>
      </c>
    </row>
    <row r="840" spans="2:4" x14ac:dyDescent="0.25">
      <c r="B840" s="25">
        <v>2705</v>
      </c>
      <c r="C840" s="26">
        <v>9.99</v>
      </c>
      <c r="D840" s="28">
        <v>3.3092037228541898E-2</v>
      </c>
    </row>
    <row r="841" spans="2:4" x14ac:dyDescent="0.25">
      <c r="B841" s="25">
        <v>2706</v>
      </c>
      <c r="C841" s="26">
        <v>10.199999999999999</v>
      </c>
      <c r="D841" s="28">
        <v>2.1021021021020901E-2</v>
      </c>
    </row>
    <row r="842" spans="2:4" x14ac:dyDescent="0.25">
      <c r="B842" s="25">
        <v>2707</v>
      </c>
      <c r="C842" s="26">
        <v>10.63</v>
      </c>
      <c r="D842" s="28">
        <v>4.2156862745098098E-2</v>
      </c>
    </row>
    <row r="843" spans="2:4" x14ac:dyDescent="0.25">
      <c r="B843" s="25">
        <v>2708</v>
      </c>
      <c r="C843" s="26">
        <v>10.73</v>
      </c>
      <c r="D843" s="28">
        <v>9.4073377234242805E-3</v>
      </c>
    </row>
    <row r="844" spans="2:4" x14ac:dyDescent="0.25">
      <c r="B844" s="25">
        <v>2709</v>
      </c>
      <c r="C844" s="26">
        <v>10.98</v>
      </c>
      <c r="D844" s="28">
        <v>2.3299161230195799E-2</v>
      </c>
    </row>
    <row r="845" spans="2:4" x14ac:dyDescent="0.25">
      <c r="B845" s="25">
        <v>2710</v>
      </c>
      <c r="C845" s="26">
        <v>10.53</v>
      </c>
      <c r="D845" s="28">
        <v>-4.0983606557377102E-2</v>
      </c>
    </row>
    <row r="846" spans="2:4" x14ac:dyDescent="0.25">
      <c r="B846" s="25">
        <v>2711</v>
      </c>
      <c r="C846" s="26">
        <v>10.55</v>
      </c>
      <c r="D846" s="28">
        <v>1.8993352326686101E-3</v>
      </c>
    </row>
    <row r="847" spans="2:4" x14ac:dyDescent="0.25">
      <c r="B847" s="25">
        <v>2712</v>
      </c>
      <c r="C847" s="26">
        <v>9.89</v>
      </c>
      <c r="D847" s="28">
        <v>-6.2559241706161103E-2</v>
      </c>
    </row>
    <row r="848" spans="2:4" x14ac:dyDescent="0.25">
      <c r="B848" s="25">
        <v>2713</v>
      </c>
      <c r="C848" s="26">
        <v>9.9499999999999993</v>
      </c>
      <c r="D848" s="28">
        <v>6.0667340748228301E-3</v>
      </c>
    </row>
    <row r="849" spans="2:4" x14ac:dyDescent="0.25">
      <c r="B849" s="25">
        <v>2714</v>
      </c>
      <c r="C849" s="26">
        <v>9.64</v>
      </c>
      <c r="D849" s="28">
        <v>-3.11557788944722E-2</v>
      </c>
    </row>
    <row r="850" spans="2:4" x14ac:dyDescent="0.25">
      <c r="B850" s="25">
        <v>2715</v>
      </c>
      <c r="C850" s="26">
        <v>9.43</v>
      </c>
      <c r="D850" s="28">
        <v>-2.17842323651453E-2</v>
      </c>
    </row>
    <row r="851" spans="2:4" x14ac:dyDescent="0.25">
      <c r="B851" s="25">
        <v>2716</v>
      </c>
      <c r="C851" s="26">
        <v>9.76</v>
      </c>
      <c r="D851" s="28">
        <v>3.4994697773064597E-2</v>
      </c>
    </row>
    <row r="852" spans="2:4" x14ac:dyDescent="0.25">
      <c r="B852" s="25">
        <v>2717</v>
      </c>
      <c r="C852" s="26">
        <v>10.26</v>
      </c>
      <c r="D852" s="28">
        <v>5.1229508196721299E-2</v>
      </c>
    </row>
    <row r="853" spans="2:4" x14ac:dyDescent="0.25">
      <c r="B853" s="25">
        <v>2718</v>
      </c>
      <c r="C853" s="26">
        <v>10.210000000000001</v>
      </c>
      <c r="D853" s="28">
        <v>-4.8732943469784705E-3</v>
      </c>
    </row>
    <row r="854" spans="2:4" x14ac:dyDescent="0.25">
      <c r="B854" s="25">
        <v>2719</v>
      </c>
      <c r="C854" s="26">
        <v>10.24</v>
      </c>
      <c r="D854" s="28">
        <v>2.9382957884427404E-3</v>
      </c>
    </row>
    <row r="855" spans="2:4" x14ac:dyDescent="0.25">
      <c r="B855" s="25">
        <v>2720</v>
      </c>
      <c r="C855" s="26">
        <v>9.83</v>
      </c>
      <c r="D855" s="28">
        <v>-4.00390625E-2</v>
      </c>
    </row>
    <row r="856" spans="2:4" x14ac:dyDescent="0.25">
      <c r="B856" s="25">
        <v>2721</v>
      </c>
      <c r="C856" s="26">
        <v>9.3699999999999992</v>
      </c>
      <c r="D856" s="28">
        <v>-4.6795523906409099E-2</v>
      </c>
    </row>
    <row r="857" spans="2:4" x14ac:dyDescent="0.25">
      <c r="B857" s="25">
        <v>2722</v>
      </c>
      <c r="C857" s="26">
        <v>8.76</v>
      </c>
      <c r="D857" s="28">
        <v>-6.5101387406616903E-2</v>
      </c>
    </row>
    <row r="858" spans="2:4" x14ac:dyDescent="0.25">
      <c r="B858" s="25">
        <v>2723</v>
      </c>
      <c r="C858" s="26">
        <v>8.93</v>
      </c>
      <c r="D858" s="28">
        <v>1.9406392694064002E-2</v>
      </c>
    </row>
    <row r="859" spans="2:4" x14ac:dyDescent="0.25">
      <c r="B859" s="25">
        <v>2724</v>
      </c>
      <c r="C859" s="26">
        <v>8.65</v>
      </c>
      <c r="D859" s="28">
        <v>-3.1354983202687502E-2</v>
      </c>
    </row>
    <row r="860" spans="2:4" x14ac:dyDescent="0.25">
      <c r="B860" s="25">
        <v>2725</v>
      </c>
      <c r="C860" s="26">
        <v>8.18</v>
      </c>
      <c r="D860" s="28">
        <v>-5.4335260115607006E-2</v>
      </c>
    </row>
    <row r="861" spans="2:4" x14ac:dyDescent="0.25">
      <c r="B861" s="25">
        <v>2726</v>
      </c>
      <c r="C861" s="26">
        <v>7.84</v>
      </c>
      <c r="D861" s="28">
        <v>-4.1564792176039096E-2</v>
      </c>
    </row>
    <row r="862" spans="2:4" x14ac:dyDescent="0.25">
      <c r="B862" s="25">
        <v>2727</v>
      </c>
      <c r="C862" s="26">
        <v>7.93</v>
      </c>
      <c r="D862" s="28">
        <v>1.14795918367347E-2</v>
      </c>
    </row>
    <row r="863" spans="2:4" x14ac:dyDescent="0.25">
      <c r="B863" s="25">
        <v>2728</v>
      </c>
      <c r="C863" s="26">
        <v>8.33</v>
      </c>
      <c r="D863" s="28">
        <v>5.0441361916771801E-2</v>
      </c>
    </row>
    <row r="864" spans="2:4" x14ac:dyDescent="0.25">
      <c r="B864" s="25">
        <v>2729</v>
      </c>
      <c r="C864" s="26">
        <v>8.64</v>
      </c>
      <c r="D864" s="28">
        <v>3.7214885954381702E-2</v>
      </c>
    </row>
    <row r="865" spans="2:4" x14ac:dyDescent="0.25">
      <c r="B865" s="25">
        <v>2730</v>
      </c>
      <c r="C865" s="26">
        <v>8.59</v>
      </c>
      <c r="D865" s="28">
        <v>-5.7870370370370905E-3</v>
      </c>
    </row>
    <row r="866" spans="2:4" x14ac:dyDescent="0.25">
      <c r="B866" s="25">
        <v>2731</v>
      </c>
      <c r="C866" s="26">
        <v>8.68</v>
      </c>
      <c r="D866" s="28">
        <v>1.0477299185099001E-2</v>
      </c>
    </row>
    <row r="867" spans="2:4" x14ac:dyDescent="0.25">
      <c r="B867" s="25">
        <v>2732</v>
      </c>
      <c r="C867" s="26">
        <v>9.32</v>
      </c>
      <c r="D867" s="28">
        <v>7.37327188940093E-2</v>
      </c>
    </row>
    <row r="868" spans="2:4" x14ac:dyDescent="0.25">
      <c r="B868" s="25">
        <v>2733</v>
      </c>
      <c r="C868" s="26">
        <v>9.4700000000000006</v>
      </c>
      <c r="D868" s="28">
        <v>1.6094420600858399E-2</v>
      </c>
    </row>
    <row r="869" spans="2:4" x14ac:dyDescent="0.25">
      <c r="B869" s="25">
        <v>2734</v>
      </c>
      <c r="C869" s="26">
        <v>9.52</v>
      </c>
      <c r="D869" s="28">
        <v>5.2798310454065201E-3</v>
      </c>
    </row>
    <row r="870" spans="2:4" x14ac:dyDescent="0.25">
      <c r="B870" s="25">
        <v>2735</v>
      </c>
      <c r="C870" s="26">
        <v>10.09</v>
      </c>
      <c r="D870" s="28">
        <v>5.98739495798319E-2</v>
      </c>
    </row>
    <row r="871" spans="2:4" x14ac:dyDescent="0.25">
      <c r="B871" s="25">
        <v>2736</v>
      </c>
      <c r="C871" s="26">
        <v>10.69</v>
      </c>
      <c r="D871" s="28">
        <v>5.9464816650148598E-2</v>
      </c>
    </row>
    <row r="872" spans="2:4" x14ac:dyDescent="0.25">
      <c r="B872" s="25">
        <v>2737</v>
      </c>
      <c r="C872" s="26">
        <v>11.07</v>
      </c>
      <c r="D872" s="28">
        <v>3.55472404115997E-2</v>
      </c>
    </row>
    <row r="873" spans="2:4" x14ac:dyDescent="0.25">
      <c r="B873" s="25">
        <v>2738</v>
      </c>
      <c r="C873" s="26">
        <v>11.44</v>
      </c>
      <c r="D873" s="28">
        <v>3.3423667570009002E-2</v>
      </c>
    </row>
    <row r="874" spans="2:4" x14ac:dyDescent="0.25">
      <c r="B874" s="25">
        <v>2739</v>
      </c>
      <c r="C874" s="26">
        <v>11.89</v>
      </c>
      <c r="D874" s="28">
        <v>3.9335664335664398E-2</v>
      </c>
    </row>
    <row r="875" spans="2:4" x14ac:dyDescent="0.25">
      <c r="B875" s="25">
        <v>2740</v>
      </c>
      <c r="C875" s="26">
        <v>12.1</v>
      </c>
      <c r="D875" s="28">
        <v>1.7661900756938499E-2</v>
      </c>
    </row>
    <row r="876" spans="2:4" x14ac:dyDescent="0.25">
      <c r="B876" s="25">
        <v>2741</v>
      </c>
      <c r="C876" s="26">
        <v>12.35</v>
      </c>
      <c r="D876" s="28">
        <v>2.0661157024793399E-2</v>
      </c>
    </row>
    <row r="877" spans="2:4" x14ac:dyDescent="0.25">
      <c r="B877" s="25">
        <v>2742</v>
      </c>
      <c r="C877" s="26">
        <v>11.74</v>
      </c>
      <c r="D877" s="28">
        <v>-4.9392712550607301E-2</v>
      </c>
    </row>
    <row r="878" spans="2:4" x14ac:dyDescent="0.25">
      <c r="B878" s="25">
        <v>2743</v>
      </c>
      <c r="C878" s="26">
        <v>11.99</v>
      </c>
      <c r="D878" s="28">
        <v>2.1294718909710398E-2</v>
      </c>
    </row>
    <row r="879" spans="2:4" x14ac:dyDescent="0.25">
      <c r="B879" s="25">
        <v>2744</v>
      </c>
      <c r="C879" s="26">
        <v>11.88</v>
      </c>
      <c r="D879" s="28">
        <v>-9.1743119266054513E-3</v>
      </c>
    </row>
    <row r="880" spans="2:4" x14ac:dyDescent="0.25">
      <c r="B880" s="25">
        <v>2745</v>
      </c>
      <c r="C880" s="26">
        <v>11.33</v>
      </c>
      <c r="D880" s="28">
        <v>-4.6296296296296398E-2</v>
      </c>
    </row>
    <row r="881" spans="2:4" x14ac:dyDescent="0.25">
      <c r="B881" s="25">
        <v>2746</v>
      </c>
      <c r="C881" s="26">
        <v>11.48</v>
      </c>
      <c r="D881" s="28">
        <v>1.32391879964695E-2</v>
      </c>
    </row>
    <row r="882" spans="2:4" x14ac:dyDescent="0.25">
      <c r="B882" s="25">
        <v>2747</v>
      </c>
      <c r="C882" s="26">
        <v>11.85</v>
      </c>
      <c r="D882" s="28">
        <v>3.2229965156794299E-2</v>
      </c>
    </row>
    <row r="883" spans="2:4" x14ac:dyDescent="0.25">
      <c r="B883" s="25">
        <v>2748</v>
      </c>
      <c r="C883" s="26">
        <v>11.77</v>
      </c>
      <c r="D883" s="28">
        <v>-6.7510548523206405E-3</v>
      </c>
    </row>
    <row r="884" spans="2:4" x14ac:dyDescent="0.25">
      <c r="B884" s="25">
        <v>2749</v>
      </c>
      <c r="C884" s="26">
        <v>12.1</v>
      </c>
      <c r="D884" s="28">
        <v>2.8037383177570201E-2</v>
      </c>
    </row>
    <row r="885" spans="2:4" x14ac:dyDescent="0.25">
      <c r="B885" s="25">
        <v>2750</v>
      </c>
      <c r="C885" s="26">
        <v>11.89</v>
      </c>
      <c r="D885" s="28">
        <v>-1.7355371900826401E-2</v>
      </c>
    </row>
    <row r="886" spans="2:4" x14ac:dyDescent="0.25">
      <c r="B886" s="25">
        <v>2751</v>
      </c>
      <c r="C886" s="26">
        <v>12.1</v>
      </c>
      <c r="D886" s="28">
        <v>1.7661900756938499E-2</v>
      </c>
    </row>
    <row r="887" spans="2:4" x14ac:dyDescent="0.25">
      <c r="B887" s="25">
        <v>2752</v>
      </c>
      <c r="C887" s="26">
        <v>12.67</v>
      </c>
      <c r="D887" s="28">
        <v>4.7107438016529099E-2</v>
      </c>
    </row>
    <row r="888" spans="2:4" x14ac:dyDescent="0.25">
      <c r="B888" s="25">
        <v>2753</v>
      </c>
      <c r="C888" s="26">
        <v>13</v>
      </c>
      <c r="D888" s="28">
        <v>2.6045777426992898E-2</v>
      </c>
    </row>
    <row r="889" spans="2:4" x14ac:dyDescent="0.25">
      <c r="B889" s="25">
        <v>2754</v>
      </c>
      <c r="C889" s="26">
        <v>12.81</v>
      </c>
      <c r="D889" s="28">
        <v>-1.46153846153846E-2</v>
      </c>
    </row>
    <row r="890" spans="2:4" x14ac:dyDescent="0.25">
      <c r="B890" s="25">
        <v>2755</v>
      </c>
      <c r="C890" s="26">
        <v>12.6</v>
      </c>
      <c r="D890" s="28">
        <v>-1.63934426229508E-2</v>
      </c>
    </row>
    <row r="891" spans="2:4" x14ac:dyDescent="0.25">
      <c r="B891" s="25">
        <v>2756</v>
      </c>
      <c r="C891" s="26">
        <v>12.91</v>
      </c>
      <c r="D891" s="28">
        <v>2.46031746031747E-2</v>
      </c>
    </row>
    <row r="892" spans="2:4" x14ac:dyDescent="0.25">
      <c r="B892" s="25">
        <v>2757</v>
      </c>
      <c r="C892" s="26">
        <v>12.82</v>
      </c>
      <c r="D892" s="28">
        <v>-6.9713400464755902E-3</v>
      </c>
    </row>
    <row r="893" spans="2:4" x14ac:dyDescent="0.25">
      <c r="B893" s="25">
        <v>2758</v>
      </c>
      <c r="C893" s="26">
        <v>13.1</v>
      </c>
      <c r="D893" s="28">
        <v>2.1840873634945399E-2</v>
      </c>
    </row>
    <row r="894" spans="2:4" x14ac:dyDescent="0.25">
      <c r="B894" s="25">
        <v>2759</v>
      </c>
      <c r="C894" s="26">
        <v>13.49</v>
      </c>
      <c r="D894" s="28">
        <v>2.9770992366412199E-2</v>
      </c>
    </row>
    <row r="895" spans="2:4" x14ac:dyDescent="0.25">
      <c r="B895" s="25">
        <v>2760</v>
      </c>
      <c r="C895" s="26">
        <v>13.94</v>
      </c>
      <c r="D895" s="28">
        <v>3.3358042994810801E-2</v>
      </c>
    </row>
    <row r="896" spans="2:4" x14ac:dyDescent="0.25">
      <c r="B896" s="25">
        <v>2761</v>
      </c>
      <c r="C896" s="26">
        <v>13.93</v>
      </c>
      <c r="D896" s="28">
        <v>-7.1736011477763206E-4</v>
      </c>
    </row>
    <row r="897" spans="2:4" x14ac:dyDescent="0.25">
      <c r="B897" s="25">
        <v>2762</v>
      </c>
      <c r="C897" s="26">
        <v>14.28</v>
      </c>
      <c r="D897" s="28">
        <v>2.5125628140703498E-2</v>
      </c>
    </row>
    <row r="898" spans="2:4" x14ac:dyDescent="0.25">
      <c r="B898" s="25">
        <v>2763</v>
      </c>
      <c r="C898" s="26">
        <v>14.82</v>
      </c>
      <c r="D898" s="28">
        <v>3.7815126050420297E-2</v>
      </c>
    </row>
    <row r="899" spans="2:4" x14ac:dyDescent="0.25">
      <c r="B899" s="25">
        <v>2764</v>
      </c>
      <c r="C899" s="26">
        <v>15.09</v>
      </c>
      <c r="D899" s="28">
        <v>1.8218623481781399E-2</v>
      </c>
    </row>
    <row r="900" spans="2:4" x14ac:dyDescent="0.25">
      <c r="B900" s="25">
        <v>2765</v>
      </c>
      <c r="C900" s="26">
        <v>14.78</v>
      </c>
      <c r="D900" s="28">
        <v>-2.0543406229291003E-2</v>
      </c>
    </row>
    <row r="901" spans="2:4" x14ac:dyDescent="0.25">
      <c r="B901" s="25">
        <v>2766</v>
      </c>
      <c r="C901" s="26">
        <v>14.83</v>
      </c>
      <c r="D901" s="28">
        <v>3.3829499323410101E-3</v>
      </c>
    </row>
    <row r="902" spans="2:4" x14ac:dyDescent="0.25">
      <c r="B902" s="25">
        <v>2767</v>
      </c>
      <c r="C902" s="26">
        <v>15.84</v>
      </c>
      <c r="D902" s="28">
        <v>6.8105192178017596E-2</v>
      </c>
    </row>
    <row r="903" spans="2:4" x14ac:dyDescent="0.25">
      <c r="B903" s="25">
        <v>2768</v>
      </c>
      <c r="C903" s="26">
        <v>16.5</v>
      </c>
      <c r="D903" s="28">
        <v>4.1666666666666699E-2</v>
      </c>
    </row>
    <row r="904" spans="2:4" x14ac:dyDescent="0.25">
      <c r="B904" s="25">
        <v>2769</v>
      </c>
      <c r="C904" s="26">
        <v>17.04</v>
      </c>
      <c r="D904" s="28">
        <v>3.2727272727272702E-2</v>
      </c>
    </row>
    <row r="905" spans="2:4" x14ac:dyDescent="0.25">
      <c r="B905" s="25">
        <v>2770</v>
      </c>
      <c r="C905" s="26">
        <v>17.329999999999998</v>
      </c>
      <c r="D905" s="28">
        <v>1.7018779342723001E-2</v>
      </c>
    </row>
    <row r="906" spans="2:4" x14ac:dyDescent="0.25">
      <c r="B906" s="25">
        <v>2771</v>
      </c>
      <c r="C906" s="26">
        <v>18.02</v>
      </c>
      <c r="D906" s="28">
        <v>3.9815349105597302E-2</v>
      </c>
    </row>
    <row r="907" spans="2:4" x14ac:dyDescent="0.25">
      <c r="B907" s="25">
        <v>2772</v>
      </c>
      <c r="C907" s="26">
        <v>18.07</v>
      </c>
      <c r="D907" s="28">
        <v>2.7746947835738402E-3</v>
      </c>
    </row>
    <row r="908" spans="2:4" x14ac:dyDescent="0.25">
      <c r="B908" s="25">
        <v>2773</v>
      </c>
      <c r="C908" s="26">
        <v>17.53</v>
      </c>
      <c r="D908" s="28">
        <v>-2.9883785279468698E-2</v>
      </c>
    </row>
    <row r="909" spans="2:4" x14ac:dyDescent="0.25">
      <c r="B909" s="25">
        <v>2774</v>
      </c>
      <c r="C909" s="26">
        <v>18.66</v>
      </c>
      <c r="D909" s="28">
        <v>6.4460924130062699E-2</v>
      </c>
    </row>
    <row r="910" spans="2:4" x14ac:dyDescent="0.25">
      <c r="B910" s="25">
        <v>2775</v>
      </c>
      <c r="C910" s="26">
        <v>18.7</v>
      </c>
      <c r="D910" s="28">
        <v>2.1436227224007603E-3</v>
      </c>
    </row>
    <row r="911" spans="2:4" x14ac:dyDescent="0.25">
      <c r="B911" s="25">
        <v>2776</v>
      </c>
      <c r="C911" s="26">
        <v>18.579999999999998</v>
      </c>
      <c r="D911" s="28">
        <v>-6.4171122994652902E-3</v>
      </c>
    </row>
    <row r="912" spans="2:4" x14ac:dyDescent="0.25">
      <c r="B912" s="25">
        <v>2777</v>
      </c>
      <c r="C912" s="26">
        <v>18.05</v>
      </c>
      <c r="D912" s="28">
        <v>-2.85252960172226E-2</v>
      </c>
    </row>
    <row r="913" spans="2:4" x14ac:dyDescent="0.25">
      <c r="B913" s="25">
        <v>2778</v>
      </c>
      <c r="C913" s="26">
        <v>17.7</v>
      </c>
      <c r="D913" s="28">
        <v>-1.9390581717451599E-2</v>
      </c>
    </row>
    <row r="914" spans="2:4" x14ac:dyDescent="0.25">
      <c r="B914" s="25">
        <v>2779</v>
      </c>
      <c r="C914" s="26">
        <v>15.09</v>
      </c>
      <c r="D914" s="28">
        <v>-0.14745762711864402</v>
      </c>
    </row>
    <row r="915" spans="2:4" x14ac:dyDescent="0.25">
      <c r="B915" s="25">
        <v>2780</v>
      </c>
      <c r="C915" s="26">
        <v>14.75</v>
      </c>
      <c r="D915" s="28">
        <v>-2.2531477799867399E-2</v>
      </c>
    </row>
    <row r="916" spans="2:4" x14ac:dyDescent="0.25">
      <c r="B916" s="25">
        <v>2781</v>
      </c>
      <c r="C916" s="26">
        <v>14.69</v>
      </c>
      <c r="D916" s="28">
        <v>-4.0677966101695402E-3</v>
      </c>
    </row>
    <row r="917" spans="2:4" x14ac:dyDescent="0.25">
      <c r="B917" s="25">
        <v>2782</v>
      </c>
      <c r="C917" s="26">
        <v>15.13</v>
      </c>
      <c r="D917" s="28">
        <v>2.9952348536419499E-2</v>
      </c>
    </row>
    <row r="918" spans="2:4" x14ac:dyDescent="0.25">
      <c r="B918" s="25">
        <v>2783</v>
      </c>
      <c r="C918" s="26">
        <v>15.21</v>
      </c>
      <c r="D918" s="28">
        <v>5.2875082617316301E-3</v>
      </c>
    </row>
    <row r="919" spans="2:4" x14ac:dyDescent="0.25">
      <c r="B919" s="25">
        <v>2784</v>
      </c>
      <c r="C919" s="26">
        <v>15.8</v>
      </c>
      <c r="D919" s="28">
        <v>3.87902695595004E-2</v>
      </c>
    </row>
    <row r="920" spans="2:4" x14ac:dyDescent="0.25">
      <c r="B920" s="25">
        <v>2785</v>
      </c>
      <c r="C920" s="26">
        <v>15.16</v>
      </c>
      <c r="D920" s="28">
        <v>-4.0506329113924003E-2</v>
      </c>
    </row>
    <row r="921" spans="2:4" x14ac:dyDescent="0.25">
      <c r="B921" s="25">
        <v>2786</v>
      </c>
      <c r="C921" s="26">
        <v>14.6</v>
      </c>
      <c r="D921" s="28">
        <v>-3.6939313984168901E-2</v>
      </c>
    </row>
    <row r="922" spans="2:4" x14ac:dyDescent="0.25">
      <c r="B922" s="25">
        <v>2787</v>
      </c>
      <c r="C922" s="26">
        <v>14.34</v>
      </c>
      <c r="D922" s="28">
        <v>-1.7808219178082198E-2</v>
      </c>
    </row>
    <row r="923" spans="2:4" x14ac:dyDescent="0.25">
      <c r="B923" s="25">
        <v>2788</v>
      </c>
      <c r="C923" s="26">
        <v>14.84</v>
      </c>
      <c r="D923" s="28">
        <v>3.4867503486750301E-2</v>
      </c>
    </row>
    <row r="924" spans="2:4" x14ac:dyDescent="0.25">
      <c r="B924" s="25">
        <v>2789</v>
      </c>
      <c r="C924" s="26">
        <v>15.77</v>
      </c>
      <c r="D924" s="28">
        <v>6.2668463611859695E-2</v>
      </c>
    </row>
    <row r="925" spans="2:4" x14ac:dyDescent="0.25">
      <c r="B925" s="25">
        <v>2790</v>
      </c>
      <c r="C925" s="26">
        <v>15.46</v>
      </c>
      <c r="D925" s="28">
        <v>-1.9657577679137599E-2</v>
      </c>
    </row>
    <row r="926" spans="2:4" x14ac:dyDescent="0.25">
      <c r="B926" s="25">
        <v>2791</v>
      </c>
      <c r="C926" s="26">
        <v>15.06</v>
      </c>
      <c r="D926" s="28">
        <v>-2.5873221216041398E-2</v>
      </c>
    </row>
    <row r="927" spans="2:4" x14ac:dyDescent="0.25">
      <c r="B927" s="25">
        <v>2792</v>
      </c>
      <c r="C927" s="26">
        <v>15.45</v>
      </c>
      <c r="D927" s="28">
        <v>2.5896414342629501E-2</v>
      </c>
    </row>
    <row r="928" spans="2:4" x14ac:dyDescent="0.25">
      <c r="B928" s="25">
        <v>2793</v>
      </c>
      <c r="C928" s="26">
        <v>15.27</v>
      </c>
      <c r="D928" s="28">
        <v>-1.1650485436893199E-2</v>
      </c>
    </row>
    <row r="929" spans="2:4" x14ac:dyDescent="0.25">
      <c r="B929" s="25">
        <v>2794</v>
      </c>
      <c r="C929" s="26">
        <v>15.03</v>
      </c>
      <c r="D929" s="28">
        <v>-1.5717092337917498E-2</v>
      </c>
    </row>
    <row r="930" spans="2:4" x14ac:dyDescent="0.25">
      <c r="B930" s="25">
        <v>2795</v>
      </c>
      <c r="C930" s="26">
        <v>14.83</v>
      </c>
      <c r="D930" s="28">
        <v>-1.33067198935461E-2</v>
      </c>
    </row>
    <row r="931" spans="2:4" x14ac:dyDescent="0.25">
      <c r="B931" s="25">
        <v>2796</v>
      </c>
      <c r="C931" s="26">
        <v>14.1</v>
      </c>
      <c r="D931" s="28">
        <v>-4.9224544841537501E-2</v>
      </c>
    </row>
    <row r="932" spans="2:4" x14ac:dyDescent="0.25">
      <c r="B932" s="25">
        <v>2797</v>
      </c>
      <c r="C932" s="26">
        <v>14.3</v>
      </c>
      <c r="D932" s="28">
        <v>1.41843971631206E-2</v>
      </c>
    </row>
    <row r="933" spans="2:4" x14ac:dyDescent="0.25">
      <c r="B933" s="25">
        <v>2798</v>
      </c>
      <c r="C933" s="26">
        <v>15.4</v>
      </c>
      <c r="D933" s="28">
        <v>7.69230769230769E-2</v>
      </c>
    </row>
    <row r="934" spans="2:4" x14ac:dyDescent="0.25">
      <c r="B934" s="25">
        <v>2799</v>
      </c>
      <c r="C934" s="26">
        <v>16.149999999999999</v>
      </c>
      <c r="D934" s="28">
        <v>4.8701298701298697E-2</v>
      </c>
    </row>
    <row r="935" spans="2:4" x14ac:dyDescent="0.25">
      <c r="B935" s="25">
        <v>2800</v>
      </c>
      <c r="C935" s="26">
        <v>16.82</v>
      </c>
      <c r="D935" s="28">
        <v>4.1486068111455297E-2</v>
      </c>
    </row>
    <row r="936" spans="2:4" x14ac:dyDescent="0.25">
      <c r="B936" s="25">
        <v>2801</v>
      </c>
      <c r="C936" s="26">
        <v>16.420000000000002</v>
      </c>
      <c r="D936" s="28">
        <v>-2.3781212841854898E-2</v>
      </c>
    </row>
    <row r="937" spans="2:4" x14ac:dyDescent="0.25">
      <c r="B937" s="25">
        <v>2802</v>
      </c>
      <c r="C937" s="26">
        <v>15.94</v>
      </c>
      <c r="D937" s="28">
        <v>-2.9232643118148799E-2</v>
      </c>
    </row>
    <row r="938" spans="2:4" x14ac:dyDescent="0.25">
      <c r="B938" s="25">
        <v>2803</v>
      </c>
      <c r="C938" s="26">
        <v>15.76</v>
      </c>
      <c r="D938" s="28">
        <v>-1.12923462986199E-2</v>
      </c>
    </row>
    <row r="939" spans="2:4" x14ac:dyDescent="0.25">
      <c r="B939" s="25">
        <v>2804</v>
      </c>
      <c r="C939" s="26">
        <v>16.190000000000001</v>
      </c>
      <c r="D939" s="28">
        <v>2.72842639593909E-2</v>
      </c>
    </row>
    <row r="940" spans="2:4" x14ac:dyDescent="0.25">
      <c r="B940" s="25">
        <v>2805</v>
      </c>
      <c r="C940" s="26">
        <v>15.29</v>
      </c>
      <c r="D940" s="28">
        <v>-5.5589870290302802E-2</v>
      </c>
    </row>
    <row r="941" spans="2:4" x14ac:dyDescent="0.25">
      <c r="B941" s="25">
        <v>2806</v>
      </c>
      <c r="C941" s="26">
        <v>15.19</v>
      </c>
      <c r="D941" s="28">
        <v>-6.5402223675604708E-3</v>
      </c>
    </row>
    <row r="942" spans="2:4" x14ac:dyDescent="0.25">
      <c r="B942" s="25">
        <v>2807</v>
      </c>
      <c r="C942" s="26">
        <v>15.36</v>
      </c>
      <c r="D942" s="28">
        <v>1.1191573403555002E-2</v>
      </c>
    </row>
    <row r="943" spans="2:4" x14ac:dyDescent="0.25">
      <c r="B943" s="25">
        <v>2808</v>
      </c>
      <c r="C943" s="26">
        <v>14.77</v>
      </c>
      <c r="D943" s="28">
        <v>-3.8411458333333398E-2</v>
      </c>
    </row>
    <row r="944" spans="2:4" x14ac:dyDescent="0.25">
      <c r="B944" s="25">
        <v>2809</v>
      </c>
      <c r="C944" s="26">
        <v>14.91</v>
      </c>
      <c r="D944" s="28">
        <v>9.4786729857820901E-3</v>
      </c>
    </row>
    <row r="945" spans="2:4" x14ac:dyDescent="0.25">
      <c r="B945" s="25">
        <v>2810</v>
      </c>
      <c r="C945" s="26">
        <v>14.89</v>
      </c>
      <c r="D945" s="28">
        <v>-1.34138162307174E-3</v>
      </c>
    </row>
    <row r="946" spans="2:4" x14ac:dyDescent="0.25">
      <c r="B946" s="25">
        <v>2811</v>
      </c>
      <c r="C946" s="26">
        <v>14.78</v>
      </c>
      <c r="D946" s="28">
        <v>-7.3875083948959901E-3</v>
      </c>
    </row>
    <row r="947" spans="2:4" x14ac:dyDescent="0.25">
      <c r="B947" s="25">
        <v>2812</v>
      </c>
      <c r="C947" s="26">
        <v>13.97</v>
      </c>
      <c r="D947" s="28">
        <v>-5.4803788903924101E-2</v>
      </c>
    </row>
    <row r="948" spans="2:4" x14ac:dyDescent="0.25">
      <c r="B948" s="25">
        <v>2813</v>
      </c>
      <c r="C948" s="26">
        <v>14.76</v>
      </c>
      <c r="D948" s="28">
        <v>5.6549749463135297E-2</v>
      </c>
    </row>
    <row r="949" spans="2:4" x14ac:dyDescent="0.25">
      <c r="B949" s="25">
        <v>2814</v>
      </c>
      <c r="C949" s="26">
        <v>15.29</v>
      </c>
      <c r="D949" s="28">
        <v>3.5907859078590801E-2</v>
      </c>
    </row>
    <row r="950" spans="2:4" x14ac:dyDescent="0.25">
      <c r="B950" s="25">
        <v>2815</v>
      </c>
      <c r="C950" s="26">
        <v>15.49</v>
      </c>
      <c r="D950" s="28">
        <v>1.30804447351212E-2</v>
      </c>
    </row>
    <row r="951" spans="2:4" x14ac:dyDescent="0.25">
      <c r="B951" s="25">
        <v>2816</v>
      </c>
      <c r="C951" s="26">
        <v>15.89</v>
      </c>
      <c r="D951" s="28">
        <v>2.58231116849581E-2</v>
      </c>
    </row>
    <row r="952" spans="2:4" x14ac:dyDescent="0.25">
      <c r="B952" s="25">
        <v>2817</v>
      </c>
      <c r="C952" s="26">
        <v>16.11</v>
      </c>
      <c r="D952" s="28">
        <v>1.3845185651353099E-2</v>
      </c>
    </row>
    <row r="953" spans="2:4" x14ac:dyDescent="0.25">
      <c r="B953" s="25">
        <v>2818</v>
      </c>
      <c r="C953" s="26">
        <v>16.54</v>
      </c>
      <c r="D953" s="28">
        <v>2.6691495965238898E-2</v>
      </c>
    </row>
    <row r="954" spans="2:4" x14ac:dyDescent="0.25">
      <c r="B954" s="25">
        <v>2819</v>
      </c>
      <c r="C954" s="26">
        <v>16.88</v>
      </c>
      <c r="D954" s="28">
        <v>2.05562273276905E-2</v>
      </c>
    </row>
    <row r="955" spans="2:4" x14ac:dyDescent="0.25">
      <c r="B955" s="25">
        <v>2820</v>
      </c>
      <c r="C955" s="26">
        <v>17.21</v>
      </c>
      <c r="D955" s="28">
        <v>1.9549763033175599E-2</v>
      </c>
    </row>
    <row r="956" spans="2:4" x14ac:dyDescent="0.25">
      <c r="B956" s="25">
        <v>2821</v>
      </c>
      <c r="C956" s="26">
        <v>17.350000000000001</v>
      </c>
      <c r="D956" s="28">
        <v>8.1348053457292995E-3</v>
      </c>
    </row>
    <row r="957" spans="2:4" x14ac:dyDescent="0.25">
      <c r="B957" s="25">
        <v>2822</v>
      </c>
      <c r="C957" s="26">
        <v>17.84</v>
      </c>
      <c r="D957" s="28">
        <v>2.8242074927953699E-2</v>
      </c>
    </row>
    <row r="958" spans="2:4" x14ac:dyDescent="0.25">
      <c r="B958" s="25">
        <v>2823</v>
      </c>
      <c r="C958" s="26">
        <v>18.440000000000001</v>
      </c>
      <c r="D958" s="28">
        <v>3.3632286995515702E-2</v>
      </c>
    </row>
    <row r="959" spans="2:4" x14ac:dyDescent="0.25">
      <c r="B959" s="25">
        <v>2824</v>
      </c>
      <c r="C959" s="26">
        <v>18.739999999999998</v>
      </c>
      <c r="D959" s="28">
        <v>1.6268980477223399E-2</v>
      </c>
    </row>
    <row r="960" spans="2:4" x14ac:dyDescent="0.25">
      <c r="B960" s="25">
        <v>2825</v>
      </c>
      <c r="C960" s="26">
        <v>17.38</v>
      </c>
      <c r="D960" s="28">
        <v>-7.2572038420490897E-2</v>
      </c>
    </row>
    <row r="961" spans="2:4" x14ac:dyDescent="0.25">
      <c r="B961" s="25">
        <v>2826</v>
      </c>
      <c r="C961" s="26">
        <v>18.43</v>
      </c>
      <c r="D961" s="28">
        <v>6.0414269275028902E-2</v>
      </c>
    </row>
    <row r="962" spans="2:4" x14ac:dyDescent="0.25">
      <c r="B962" s="25">
        <v>2827</v>
      </c>
      <c r="C962" s="26">
        <v>19.079999999999998</v>
      </c>
      <c r="D962" s="28">
        <v>3.5268583830710701E-2</v>
      </c>
    </row>
    <row r="963" spans="2:4" x14ac:dyDescent="0.25">
      <c r="B963" s="25">
        <v>2828</v>
      </c>
      <c r="C963" s="26">
        <v>19.87</v>
      </c>
      <c r="D963" s="28">
        <v>4.1404612159329196E-2</v>
      </c>
    </row>
    <row r="964" spans="2:4" x14ac:dyDescent="0.25">
      <c r="B964" s="25">
        <v>2829</v>
      </c>
      <c r="C964" s="26">
        <v>19.829999999999998</v>
      </c>
      <c r="D964" s="28">
        <v>-2.0130850528435901E-3</v>
      </c>
    </row>
    <row r="965" spans="2:4" x14ac:dyDescent="0.25">
      <c r="B965" s="25">
        <v>2830</v>
      </c>
      <c r="C965" s="26">
        <v>19.75</v>
      </c>
      <c r="D965" s="28">
        <v>-4.0342914775591803E-3</v>
      </c>
    </row>
    <row r="966" spans="2:4" x14ac:dyDescent="0.25">
      <c r="B966" s="25">
        <v>2831</v>
      </c>
      <c r="C966" s="26">
        <v>21.21</v>
      </c>
      <c r="D966" s="28">
        <v>7.3924050632911492E-2</v>
      </c>
    </row>
    <row r="967" spans="2:4" x14ac:dyDescent="0.25">
      <c r="B967" s="25">
        <v>2832</v>
      </c>
      <c r="C967" s="26">
        <v>22</v>
      </c>
      <c r="D967" s="28">
        <v>3.7246581801037203E-2</v>
      </c>
    </row>
    <row r="968" spans="2:4" x14ac:dyDescent="0.25">
      <c r="B968" s="25">
        <v>2833</v>
      </c>
      <c r="C968" s="26">
        <v>21.63</v>
      </c>
      <c r="D968" s="28">
        <v>-1.6818181818181798E-2</v>
      </c>
    </row>
    <row r="969" spans="2:4" x14ac:dyDescent="0.25">
      <c r="B969" s="25">
        <v>2834</v>
      </c>
      <c r="C969" s="26">
        <v>21.92</v>
      </c>
      <c r="D969" s="28">
        <v>1.3407304669440699E-2</v>
      </c>
    </row>
    <row r="970" spans="2:4" x14ac:dyDescent="0.25">
      <c r="B970" s="25">
        <v>2835</v>
      </c>
      <c r="C970" s="26">
        <v>21.93</v>
      </c>
      <c r="D970" s="28">
        <v>4.5620437956195303E-4</v>
      </c>
    </row>
    <row r="971" spans="2:4" x14ac:dyDescent="0.25">
      <c r="B971" s="25">
        <v>2836</v>
      </c>
      <c r="C971" s="26">
        <v>21.55</v>
      </c>
      <c r="D971" s="28">
        <v>-1.7327861377109E-2</v>
      </c>
    </row>
    <row r="972" spans="2:4" x14ac:dyDescent="0.25">
      <c r="B972" s="25">
        <v>2837</v>
      </c>
      <c r="C972" s="26">
        <v>21.93</v>
      </c>
      <c r="D972" s="28">
        <v>1.7633410672853699E-2</v>
      </c>
    </row>
    <row r="973" spans="2:4" x14ac:dyDescent="0.25">
      <c r="B973" s="25">
        <v>2838</v>
      </c>
      <c r="C973" s="26">
        <v>22.89</v>
      </c>
      <c r="D973" s="28">
        <v>4.3775649794801599E-2</v>
      </c>
    </row>
    <row r="974" spans="2:4" x14ac:dyDescent="0.25">
      <c r="B974" s="25">
        <v>2839</v>
      </c>
      <c r="C974" s="26">
        <v>23.48</v>
      </c>
      <c r="D974" s="28">
        <v>2.57754477937964E-2</v>
      </c>
    </row>
    <row r="975" spans="2:4" x14ac:dyDescent="0.25">
      <c r="B975" s="25">
        <v>2840</v>
      </c>
      <c r="C975" s="26">
        <v>23.36</v>
      </c>
      <c r="D975" s="28">
        <v>-5.1107325383304997E-3</v>
      </c>
    </row>
    <row r="976" spans="2:4" x14ac:dyDescent="0.25">
      <c r="B976" s="25">
        <v>2841</v>
      </c>
      <c r="C976" s="26">
        <v>22.71</v>
      </c>
      <c r="D976" s="28">
        <v>-2.7825342465753401E-2</v>
      </c>
    </row>
    <row r="977" spans="2:4" x14ac:dyDescent="0.25">
      <c r="B977" s="25">
        <v>2842</v>
      </c>
      <c r="C977" s="26">
        <v>23.41</v>
      </c>
      <c r="D977" s="28">
        <v>3.08234258036106E-2</v>
      </c>
    </row>
    <row r="978" spans="2:4" x14ac:dyDescent="0.25">
      <c r="B978" s="25">
        <v>2843</v>
      </c>
      <c r="C978" s="26">
        <v>24.19</v>
      </c>
      <c r="D978" s="28">
        <v>3.3319094404100899E-2</v>
      </c>
    </row>
    <row r="979" spans="2:4" x14ac:dyDescent="0.25">
      <c r="B979" s="25">
        <v>2844</v>
      </c>
      <c r="C979" s="26">
        <v>23.75</v>
      </c>
      <c r="D979" s="28">
        <v>-1.81893344357172E-2</v>
      </c>
    </row>
    <row r="980" spans="2:4" x14ac:dyDescent="0.25">
      <c r="B980" s="25">
        <v>2845</v>
      </c>
      <c r="C980" s="26">
        <v>23.81</v>
      </c>
      <c r="D980" s="28">
        <v>2.5263157894737103E-3</v>
      </c>
    </row>
    <row r="981" spans="2:4" x14ac:dyDescent="0.25">
      <c r="B981" s="25">
        <v>2846</v>
      </c>
      <c r="C981" s="26">
        <v>23.74</v>
      </c>
      <c r="D981" s="28">
        <v>-2.93994120117602E-3</v>
      </c>
    </row>
    <row r="982" spans="2:4" x14ac:dyDescent="0.25">
      <c r="B982" s="25">
        <v>2847</v>
      </c>
      <c r="C982" s="26">
        <v>23.73</v>
      </c>
      <c r="D982" s="28">
        <v>-4.2122999157534501E-4</v>
      </c>
    </row>
    <row r="983" spans="2:4" x14ac:dyDescent="0.25">
      <c r="B983" s="25">
        <v>2848</v>
      </c>
      <c r="C983" s="26">
        <v>24.38</v>
      </c>
      <c r="D983" s="28">
        <v>2.73914875684786E-2</v>
      </c>
    </row>
    <row r="984" spans="2:4" x14ac:dyDescent="0.25">
      <c r="B984" s="25">
        <v>2849</v>
      </c>
      <c r="C984" s="26">
        <v>25.08</v>
      </c>
      <c r="D984" s="28">
        <v>2.8712059064807099E-2</v>
      </c>
    </row>
    <row r="985" spans="2:4" x14ac:dyDescent="0.25">
      <c r="B985" s="25">
        <v>2850</v>
      </c>
      <c r="C985" s="26">
        <v>25.18</v>
      </c>
      <c r="D985" s="28">
        <v>3.9872408293462102E-3</v>
      </c>
    </row>
    <row r="986" spans="2:4" x14ac:dyDescent="0.25">
      <c r="B986" s="25">
        <v>2851</v>
      </c>
      <c r="C986" s="26">
        <v>24.78</v>
      </c>
      <c r="D986" s="28">
        <v>-1.5885623510722799E-2</v>
      </c>
    </row>
    <row r="987" spans="2:4" x14ac:dyDescent="0.25">
      <c r="B987" s="25">
        <v>2852</v>
      </c>
      <c r="C987" s="26">
        <v>24.26</v>
      </c>
      <c r="D987" s="28">
        <v>-2.0984665052461701E-2</v>
      </c>
    </row>
    <row r="988" spans="2:4" x14ac:dyDescent="0.25">
      <c r="B988" s="25">
        <v>2853</v>
      </c>
      <c r="C988" s="26">
        <v>25.03</v>
      </c>
      <c r="D988" s="28">
        <v>3.1739488870568898E-2</v>
      </c>
    </row>
    <row r="989" spans="2:4" x14ac:dyDescent="0.25">
      <c r="B989" s="25">
        <v>2854</v>
      </c>
      <c r="C989" s="26">
        <v>26.04</v>
      </c>
      <c r="D989" s="28">
        <v>4.03515781062724E-2</v>
      </c>
    </row>
    <row r="990" spans="2:4" x14ac:dyDescent="0.25">
      <c r="B990" s="25">
        <v>2855</v>
      </c>
      <c r="C990" s="26">
        <v>26.18</v>
      </c>
      <c r="D990" s="28">
        <v>5.3763440860214997E-3</v>
      </c>
    </row>
    <row r="991" spans="2:4" x14ac:dyDescent="0.25">
      <c r="B991" s="25">
        <v>2856</v>
      </c>
      <c r="C991" s="26">
        <v>25.86</v>
      </c>
      <c r="D991" s="28">
        <v>-1.22230710466005E-2</v>
      </c>
    </row>
    <row r="992" spans="2:4" x14ac:dyDescent="0.25">
      <c r="B992" s="25">
        <v>2857</v>
      </c>
      <c r="C992" s="26">
        <v>25.99</v>
      </c>
      <c r="D992" s="28">
        <v>5.0270688321731906E-3</v>
      </c>
    </row>
    <row r="993" spans="2:4" x14ac:dyDescent="0.25">
      <c r="B993" s="25">
        <v>2858</v>
      </c>
      <c r="C993" s="26">
        <v>24.71</v>
      </c>
      <c r="D993" s="28">
        <v>-4.9249711427472004E-2</v>
      </c>
    </row>
    <row r="994" spans="2:4" x14ac:dyDescent="0.25">
      <c r="B994" s="25">
        <v>2859</v>
      </c>
      <c r="C994" s="26">
        <v>24.84</v>
      </c>
      <c r="D994" s="28">
        <v>5.2610279239173607E-3</v>
      </c>
    </row>
    <row r="995" spans="2:4" x14ac:dyDescent="0.25">
      <c r="B995" s="25">
        <v>2860</v>
      </c>
      <c r="C995" s="26">
        <v>23.95</v>
      </c>
      <c r="D995" s="28">
        <v>-3.58293075684381E-2</v>
      </c>
    </row>
    <row r="996" spans="2:4" x14ac:dyDescent="0.25">
      <c r="B996" s="25">
        <v>2861</v>
      </c>
      <c r="C996" s="26">
        <v>24.29</v>
      </c>
      <c r="D996" s="28">
        <v>1.41962421711899E-2</v>
      </c>
    </row>
    <row r="997" spans="2:4" x14ac:dyDescent="0.25">
      <c r="B997" s="25">
        <v>2862</v>
      </c>
      <c r="C997" s="26">
        <v>24.39</v>
      </c>
      <c r="D997" s="28">
        <v>4.1169205434334905E-3</v>
      </c>
    </row>
    <row r="998" spans="2:4" x14ac:dyDescent="0.25">
      <c r="B998" s="25">
        <v>2863</v>
      </c>
      <c r="C998" s="26">
        <v>23.27</v>
      </c>
      <c r="D998" s="28">
        <v>-4.5920459204592097E-2</v>
      </c>
    </row>
    <row r="999" spans="2:4" x14ac:dyDescent="0.25">
      <c r="B999" s="25">
        <v>2864</v>
      </c>
      <c r="C999" s="26">
        <v>23.97</v>
      </c>
      <c r="D999" s="28">
        <v>3.0081650193382003E-2</v>
      </c>
    </row>
    <row r="1000" spans="2:4" x14ac:dyDescent="0.25">
      <c r="B1000" s="25">
        <v>2865</v>
      </c>
      <c r="C1000" s="26">
        <v>24.5</v>
      </c>
      <c r="D1000" s="28">
        <v>2.2110972048393799E-2</v>
      </c>
    </row>
    <row r="1001" spans="2:4" x14ac:dyDescent="0.25">
      <c r="B1001" s="25">
        <v>2866</v>
      </c>
      <c r="C1001" s="26">
        <v>24.83</v>
      </c>
      <c r="D1001" s="28">
        <v>1.3469387755102001E-2</v>
      </c>
    </row>
    <row r="1002" spans="2:4" x14ac:dyDescent="0.25">
      <c r="B1002" s="25">
        <v>2867</v>
      </c>
      <c r="C1002" s="26">
        <v>25.46</v>
      </c>
      <c r="D1002" s="28">
        <v>2.5372533225936498E-2</v>
      </c>
    </row>
    <row r="1003" spans="2:4" x14ac:dyDescent="0.25">
      <c r="B1003" s="25">
        <v>2868</v>
      </c>
      <c r="C1003" s="26">
        <v>26.02</v>
      </c>
      <c r="D1003" s="28">
        <v>2.1995286724273401E-2</v>
      </c>
    </row>
    <row r="1004" spans="2:4" x14ac:dyDescent="0.25">
      <c r="B1004" s="25">
        <v>2869</v>
      </c>
      <c r="C1004" s="26">
        <v>26.57</v>
      </c>
      <c r="D1004" s="28">
        <v>2.1137586471944698E-2</v>
      </c>
    </row>
    <row r="1005" spans="2:4" x14ac:dyDescent="0.25">
      <c r="B1005" s="25">
        <v>2870</v>
      </c>
      <c r="C1005" s="26">
        <v>27.63</v>
      </c>
      <c r="D1005" s="28">
        <v>3.9894617990214397E-2</v>
      </c>
    </row>
    <row r="1006" spans="2:4" x14ac:dyDescent="0.25">
      <c r="B1006" s="25">
        <v>2871</v>
      </c>
      <c r="C1006" s="26">
        <v>28.73</v>
      </c>
      <c r="D1006" s="28">
        <v>3.9811798769453496E-2</v>
      </c>
    </row>
    <row r="1007" spans="2:4" x14ac:dyDescent="0.25">
      <c r="B1007" s="25">
        <v>2872</v>
      </c>
      <c r="C1007" s="26">
        <v>28.96</v>
      </c>
      <c r="D1007" s="28">
        <v>8.0055690915419309E-3</v>
      </c>
    </row>
    <row r="1008" spans="2:4" x14ac:dyDescent="0.25">
      <c r="B1008" s="25">
        <v>2873</v>
      </c>
      <c r="C1008" s="26">
        <v>30.13</v>
      </c>
      <c r="D1008" s="28">
        <v>4.0400552486187701E-2</v>
      </c>
    </row>
    <row r="1009" spans="2:4" x14ac:dyDescent="0.25">
      <c r="B1009" s="25">
        <v>2874</v>
      </c>
      <c r="C1009" s="26">
        <v>30.73</v>
      </c>
      <c r="D1009" s="28">
        <v>1.9913707268503198E-2</v>
      </c>
    </row>
    <row r="1010" spans="2:4" x14ac:dyDescent="0.25">
      <c r="B1010" s="25">
        <v>2875</v>
      </c>
      <c r="C1010" s="26">
        <v>31.45</v>
      </c>
      <c r="D1010" s="28">
        <v>2.3429873088187399E-2</v>
      </c>
    </row>
    <row r="1011" spans="2:4" x14ac:dyDescent="0.25">
      <c r="B1011" s="25">
        <v>2876</v>
      </c>
      <c r="C1011" s="26">
        <v>32.18</v>
      </c>
      <c r="D1011" s="28">
        <v>2.32114467408586E-2</v>
      </c>
    </row>
    <row r="1012" spans="2:4" x14ac:dyDescent="0.25">
      <c r="B1012" s="25">
        <v>2877</v>
      </c>
      <c r="C1012" s="26">
        <v>33.44</v>
      </c>
      <c r="D1012" s="28">
        <v>3.9154754505904298E-2</v>
      </c>
    </row>
    <row r="1013" spans="2:4" x14ac:dyDescent="0.25">
      <c r="B1013" s="25">
        <v>2878</v>
      </c>
      <c r="C1013" s="26">
        <v>34.97</v>
      </c>
      <c r="D1013" s="28">
        <v>4.57535885167464E-2</v>
      </c>
    </row>
    <row r="1014" spans="2:4" x14ac:dyDescent="0.25">
      <c r="B1014" s="25">
        <v>2879</v>
      </c>
      <c r="C1014" s="26">
        <v>35.6</v>
      </c>
      <c r="D1014" s="28">
        <v>1.8015441807263298E-2</v>
      </c>
    </row>
    <row r="1015" spans="2:4" x14ac:dyDescent="0.25">
      <c r="B1015" s="25">
        <v>2880</v>
      </c>
      <c r="C1015" s="26">
        <v>36.79</v>
      </c>
      <c r="D1015" s="28">
        <v>3.3426966292134701E-2</v>
      </c>
    </row>
    <row r="1016" spans="2:4" x14ac:dyDescent="0.25">
      <c r="B1016" s="25">
        <v>2881</v>
      </c>
      <c r="C1016" s="26">
        <v>36.5</v>
      </c>
      <c r="D1016" s="28">
        <v>-7.882576787170411E-3</v>
      </c>
    </row>
    <row r="1017" spans="2:4" x14ac:dyDescent="0.25">
      <c r="B1017" s="25">
        <v>2882</v>
      </c>
      <c r="C1017" s="26">
        <v>37.76</v>
      </c>
      <c r="D1017" s="28">
        <v>3.4520547945205302E-2</v>
      </c>
    </row>
    <row r="1018" spans="2:4" x14ac:dyDescent="0.25">
      <c r="B1018" s="25">
        <v>2883</v>
      </c>
      <c r="C1018" s="26">
        <v>37.6</v>
      </c>
      <c r="D1018" s="28">
        <v>-4.2372881355930998E-3</v>
      </c>
    </row>
    <row r="1019" spans="2:4" x14ac:dyDescent="0.25">
      <c r="B1019" s="25">
        <v>2884</v>
      </c>
      <c r="C1019" s="26">
        <v>39.78</v>
      </c>
      <c r="D1019" s="28">
        <v>5.7978723404255299E-2</v>
      </c>
    </row>
    <row r="1020" spans="2:4" x14ac:dyDescent="0.25">
      <c r="B1020" s="25">
        <v>2885</v>
      </c>
      <c r="C1020" s="26">
        <v>42.69</v>
      </c>
      <c r="D1020" s="28">
        <v>7.3152337858220201E-2</v>
      </c>
    </row>
    <row r="1021" spans="2:4" x14ac:dyDescent="0.25">
      <c r="B1021" s="25">
        <v>2886</v>
      </c>
      <c r="C1021" s="26">
        <v>42.43</v>
      </c>
      <c r="D1021" s="28">
        <v>-6.0904193019442106E-3</v>
      </c>
    </row>
    <row r="1022" spans="2:4" x14ac:dyDescent="0.25">
      <c r="B1022" s="25">
        <v>2887</v>
      </c>
      <c r="C1022" s="26">
        <v>44.34</v>
      </c>
      <c r="D1022" s="28">
        <v>4.50153193495169E-2</v>
      </c>
    </row>
    <row r="1023" spans="2:4" x14ac:dyDescent="0.25">
      <c r="B1023" s="25">
        <v>2888</v>
      </c>
      <c r="C1023" s="26">
        <v>42.11</v>
      </c>
      <c r="D1023" s="28">
        <v>-5.0293188994136297E-2</v>
      </c>
    </row>
    <row r="1024" spans="2:4" x14ac:dyDescent="0.25">
      <c r="B1024" s="25">
        <v>2889</v>
      </c>
      <c r="C1024" s="26">
        <v>44.95</v>
      </c>
      <c r="D1024" s="28">
        <v>6.7442412728568199E-2</v>
      </c>
    </row>
    <row r="1025" spans="2:4" x14ac:dyDescent="0.25">
      <c r="B1025" s="25">
        <v>2890</v>
      </c>
      <c r="C1025" s="26">
        <v>45.37</v>
      </c>
      <c r="D1025" s="28">
        <v>9.3437152391544504E-3</v>
      </c>
    </row>
    <row r="1026" spans="2:4" x14ac:dyDescent="0.25">
      <c r="B1026" s="25">
        <v>2891</v>
      </c>
      <c r="C1026" s="26">
        <v>44.15</v>
      </c>
      <c r="D1026" s="28">
        <v>-2.68900154286974E-2</v>
      </c>
    </row>
    <row r="1027" spans="2:4" x14ac:dyDescent="0.25">
      <c r="B1027" s="25">
        <v>2892</v>
      </c>
      <c r="C1027" s="26">
        <v>44.43</v>
      </c>
      <c r="D1027" s="28">
        <v>6.3420158550395707E-3</v>
      </c>
    </row>
    <row r="1028" spans="2:4" x14ac:dyDescent="0.25">
      <c r="B1028" s="25">
        <v>2893</v>
      </c>
      <c r="C1028" s="26">
        <v>47.49</v>
      </c>
      <c r="D1028" s="28">
        <v>6.88723835246456E-2</v>
      </c>
    </row>
    <row r="1029" spans="2:4" x14ac:dyDescent="0.25">
      <c r="B1029" s="25">
        <v>2894</v>
      </c>
      <c r="C1029" s="26">
        <v>48.05</v>
      </c>
      <c r="D1029" s="28">
        <v>1.17919562013054E-2</v>
      </c>
    </row>
    <row r="1030" spans="2:4" x14ac:dyDescent="0.25">
      <c r="B1030" s="25">
        <v>2895</v>
      </c>
      <c r="C1030" s="26">
        <v>46.54</v>
      </c>
      <c r="D1030" s="28">
        <v>-3.1425598335067598E-2</v>
      </c>
    </row>
    <row r="1031" spans="2:4" x14ac:dyDescent="0.25">
      <c r="B1031" s="25">
        <v>2896</v>
      </c>
      <c r="C1031" s="26">
        <v>46.27</v>
      </c>
      <c r="D1031" s="28">
        <v>-5.8014611087235908E-3</v>
      </c>
    </row>
    <row r="1032" spans="2:4" x14ac:dyDescent="0.25">
      <c r="B1032" s="25">
        <v>2897</v>
      </c>
      <c r="C1032" s="26">
        <v>48.78</v>
      </c>
      <c r="D1032" s="28">
        <v>5.4246812189323597E-2</v>
      </c>
    </row>
    <row r="1033" spans="2:4" x14ac:dyDescent="0.25">
      <c r="B1033" s="25">
        <v>2898</v>
      </c>
      <c r="C1033" s="26">
        <v>48.49</v>
      </c>
      <c r="D1033" s="28">
        <v>-5.9450594505945408E-3</v>
      </c>
    </row>
    <row r="1034" spans="2:4" x14ac:dyDescent="0.25">
      <c r="B1034" s="25">
        <v>2899</v>
      </c>
      <c r="C1034" s="26">
        <v>46.84</v>
      </c>
      <c r="D1034" s="28">
        <v>-3.40276345638275E-2</v>
      </c>
    </row>
    <row r="1035" spans="2:4" x14ac:dyDescent="0.25">
      <c r="B1035" s="25">
        <v>2900</v>
      </c>
      <c r="C1035" s="26">
        <v>46.24</v>
      </c>
      <c r="D1035" s="28">
        <v>-1.28095644748079E-2</v>
      </c>
    </row>
    <row r="1036" spans="2:4" x14ac:dyDescent="0.25">
      <c r="B1036" s="25">
        <v>2901</v>
      </c>
      <c r="C1036" s="26">
        <v>45.76</v>
      </c>
      <c r="D1036" s="28">
        <v>-1.0380622837370301E-2</v>
      </c>
    </row>
    <row r="1037" spans="2:4" x14ac:dyDescent="0.25">
      <c r="B1037" s="25">
        <v>2902</v>
      </c>
      <c r="C1037" s="26">
        <v>46.44</v>
      </c>
      <c r="D1037" s="28">
        <v>1.4860139860139799E-2</v>
      </c>
    </row>
    <row r="1038" spans="2:4" x14ac:dyDescent="0.25">
      <c r="B1038" s="25">
        <v>2903</v>
      </c>
      <c r="C1038" s="26">
        <v>45.43</v>
      </c>
      <c r="D1038" s="28">
        <v>-2.1748492678725098E-2</v>
      </c>
    </row>
    <row r="1039" spans="2:4" x14ac:dyDescent="0.25">
      <c r="B1039" s="25">
        <v>2904</v>
      </c>
      <c r="C1039" s="26">
        <v>43.47</v>
      </c>
      <c r="D1039" s="28">
        <v>-4.3143297380585498E-2</v>
      </c>
    </row>
    <row r="1040" spans="2:4" x14ac:dyDescent="0.25">
      <c r="B1040" s="25">
        <v>2905</v>
      </c>
      <c r="C1040" s="26">
        <v>44.03</v>
      </c>
      <c r="D1040" s="28">
        <v>1.2882447665056401E-2</v>
      </c>
    </row>
    <row r="1041" spans="2:4" x14ac:dyDescent="0.25">
      <c r="B1041" s="25">
        <v>2906</v>
      </c>
      <c r="C1041" s="26">
        <v>45.05</v>
      </c>
      <c r="D1041" s="28">
        <v>2.3166023166023099E-2</v>
      </c>
    </row>
    <row r="1042" spans="2:4" x14ac:dyDescent="0.25">
      <c r="B1042" s="25">
        <v>2907</v>
      </c>
      <c r="C1042" s="26">
        <v>46.78</v>
      </c>
      <c r="D1042" s="28">
        <v>3.8401775804661496E-2</v>
      </c>
    </row>
    <row r="1043" spans="2:4" x14ac:dyDescent="0.25">
      <c r="B1043" s="25">
        <v>2908</v>
      </c>
      <c r="C1043" s="26">
        <v>47.55</v>
      </c>
      <c r="D1043" s="28">
        <v>1.6460025651988001E-2</v>
      </c>
    </row>
    <row r="1044" spans="2:4" x14ac:dyDescent="0.25">
      <c r="B1044" s="25">
        <v>2909</v>
      </c>
      <c r="C1044" s="26">
        <v>48.51</v>
      </c>
      <c r="D1044" s="28">
        <v>2.0189274447949501E-2</v>
      </c>
    </row>
    <row r="1045" spans="2:4" x14ac:dyDescent="0.25">
      <c r="B1045" s="25">
        <v>2910</v>
      </c>
      <c r="C1045" s="26">
        <v>45.84</v>
      </c>
      <c r="D1045" s="28">
        <v>-5.5040197897340597E-2</v>
      </c>
    </row>
    <row r="1046" spans="2:4" x14ac:dyDescent="0.25">
      <c r="B1046" s="25">
        <v>2911</v>
      </c>
      <c r="C1046" s="26">
        <v>43.98</v>
      </c>
      <c r="D1046" s="28">
        <v>-4.0575916230366597E-2</v>
      </c>
    </row>
    <row r="1047" spans="2:4" x14ac:dyDescent="0.25">
      <c r="B1047" s="25">
        <v>2912</v>
      </c>
      <c r="C1047" s="26">
        <v>41.24</v>
      </c>
      <c r="D1047" s="28">
        <v>-6.2301045929968102E-2</v>
      </c>
    </row>
    <row r="1048" spans="2:4" x14ac:dyDescent="0.25">
      <c r="B1048" s="25">
        <v>2913</v>
      </c>
      <c r="C1048" s="26">
        <v>40.35</v>
      </c>
      <c r="D1048" s="28">
        <v>-2.15809893307468E-2</v>
      </c>
    </row>
    <row r="1049" spans="2:4" x14ac:dyDescent="0.25">
      <c r="B1049" s="25">
        <v>2914</v>
      </c>
      <c r="C1049" s="26">
        <v>40.33</v>
      </c>
      <c r="D1049" s="28">
        <v>-4.9566294919467502E-4</v>
      </c>
    </row>
    <row r="1050" spans="2:4" x14ac:dyDescent="0.25">
      <c r="B1050" s="25">
        <v>2915</v>
      </c>
      <c r="C1050" s="26">
        <v>41.12</v>
      </c>
      <c r="D1050" s="28">
        <v>1.95883957351848E-2</v>
      </c>
    </row>
    <row r="1051" spans="2:4" x14ac:dyDescent="0.25">
      <c r="B1051" s="25">
        <v>2916</v>
      </c>
      <c r="C1051" s="26">
        <v>41.26</v>
      </c>
      <c r="D1051" s="28">
        <v>3.40466926070038E-3</v>
      </c>
    </row>
    <row r="1052" spans="2:4" x14ac:dyDescent="0.25">
      <c r="B1052" s="25">
        <v>2917</v>
      </c>
      <c r="C1052" s="26">
        <v>42.11</v>
      </c>
      <c r="D1052" s="28">
        <v>2.0601066408143499E-2</v>
      </c>
    </row>
    <row r="1053" spans="2:4" x14ac:dyDescent="0.25">
      <c r="B1053" s="25">
        <v>2918</v>
      </c>
      <c r="C1053" s="26">
        <v>42.34</v>
      </c>
      <c r="D1053" s="28">
        <v>5.4618855378771904E-3</v>
      </c>
    </row>
    <row r="1054" spans="2:4" x14ac:dyDescent="0.25">
      <c r="B1054" s="25">
        <v>2919</v>
      </c>
      <c r="C1054" s="26">
        <v>43.7</v>
      </c>
      <c r="D1054" s="28">
        <v>3.2120925838450699E-2</v>
      </c>
    </row>
    <row r="1055" spans="2:4" x14ac:dyDescent="0.25">
      <c r="B1055" s="25">
        <v>2920</v>
      </c>
      <c r="C1055" s="26">
        <v>44.75</v>
      </c>
      <c r="D1055" s="28">
        <v>2.4027459954233398E-2</v>
      </c>
    </row>
    <row r="1056" spans="2:4" x14ac:dyDescent="0.25">
      <c r="B1056" s="25">
        <v>2921</v>
      </c>
      <c r="C1056" s="26">
        <v>45.98</v>
      </c>
      <c r="D1056" s="28">
        <v>2.7486033519553001E-2</v>
      </c>
    </row>
    <row r="1057" spans="2:4" x14ac:dyDescent="0.25">
      <c r="B1057" s="25">
        <v>2922</v>
      </c>
      <c r="C1057" s="26">
        <v>47.7</v>
      </c>
      <c r="D1057" s="28">
        <v>3.7407568508047002E-2</v>
      </c>
    </row>
    <row r="1058" spans="2:4" x14ac:dyDescent="0.25">
      <c r="B1058" s="25">
        <v>2923</v>
      </c>
      <c r="C1058" s="26">
        <v>48.96</v>
      </c>
      <c r="D1058" s="28">
        <v>2.6415094339622601E-2</v>
      </c>
    </row>
    <row r="1059" spans="2:4" x14ac:dyDescent="0.25">
      <c r="B1059" s="25">
        <v>2924</v>
      </c>
      <c r="C1059" s="26">
        <v>50.95</v>
      </c>
      <c r="D1059" s="28">
        <v>4.0645424836601302E-2</v>
      </c>
    </row>
    <row r="1060" spans="2:4" x14ac:dyDescent="0.25">
      <c r="B1060" s="25">
        <v>2925</v>
      </c>
      <c r="C1060" s="26">
        <v>52.5</v>
      </c>
      <c r="D1060" s="28">
        <v>3.0421982335623099E-2</v>
      </c>
    </row>
    <row r="1061" spans="2:4" x14ac:dyDescent="0.25">
      <c r="B1061" s="25">
        <v>2926</v>
      </c>
      <c r="C1061" s="26">
        <v>53.49</v>
      </c>
      <c r="D1061" s="28">
        <v>1.8857142857142899E-2</v>
      </c>
    </row>
    <row r="1062" spans="2:4" x14ac:dyDescent="0.25">
      <c r="B1062" s="25">
        <v>2927</v>
      </c>
      <c r="C1062" s="26">
        <v>55.62</v>
      </c>
      <c r="D1062" s="28">
        <v>3.98205272013459E-2</v>
      </c>
    </row>
    <row r="1063" spans="2:4" x14ac:dyDescent="0.25">
      <c r="B1063" s="25">
        <v>2928</v>
      </c>
      <c r="C1063" s="26">
        <v>54.77</v>
      </c>
      <c r="D1063" s="28">
        <v>-1.52822725638259E-2</v>
      </c>
    </row>
    <row r="1064" spans="2:4" x14ac:dyDescent="0.25">
      <c r="B1064" s="25">
        <v>2929</v>
      </c>
      <c r="C1064" s="26">
        <v>56.16</v>
      </c>
      <c r="D1064" s="28">
        <v>2.5378857038524699E-2</v>
      </c>
    </row>
    <row r="1065" spans="2:4" x14ac:dyDescent="0.25">
      <c r="B1065" s="25">
        <v>2930</v>
      </c>
      <c r="C1065" s="26">
        <v>57.1</v>
      </c>
      <c r="D1065" s="28">
        <v>1.6737891737891801E-2</v>
      </c>
    </row>
    <row r="1066" spans="2:4" x14ac:dyDescent="0.25">
      <c r="B1066" s="25">
        <v>2931</v>
      </c>
      <c r="C1066" s="26">
        <v>57.96</v>
      </c>
      <c r="D1066" s="28">
        <v>1.5061295971978899E-2</v>
      </c>
    </row>
    <row r="1067" spans="2:4" x14ac:dyDescent="0.25">
      <c r="B1067" s="25">
        <v>2932</v>
      </c>
      <c r="C1067" s="26">
        <v>57.46</v>
      </c>
      <c r="D1067" s="28">
        <v>-8.6266390614216908E-3</v>
      </c>
    </row>
    <row r="1068" spans="2:4" x14ac:dyDescent="0.25">
      <c r="B1068" s="25">
        <v>2933</v>
      </c>
      <c r="C1068" s="26">
        <v>59.74</v>
      </c>
      <c r="D1068" s="28">
        <v>3.96797772363384E-2</v>
      </c>
    </row>
    <row r="1069" spans="2:4" x14ac:dyDescent="0.25">
      <c r="B1069" s="25">
        <v>2934</v>
      </c>
      <c r="C1069" s="26">
        <v>59.4</v>
      </c>
      <c r="D1069" s="28">
        <v>-5.6913290927352901E-3</v>
      </c>
    </row>
    <row r="1070" spans="2:4" x14ac:dyDescent="0.25">
      <c r="B1070" s="25">
        <v>2935</v>
      </c>
      <c r="C1070" s="26">
        <v>57.05</v>
      </c>
      <c r="D1070" s="28">
        <v>-3.9562289562289597E-2</v>
      </c>
    </row>
    <row r="1071" spans="2:4" x14ac:dyDescent="0.25">
      <c r="B1071" s="25">
        <v>2936</v>
      </c>
      <c r="C1071" s="26">
        <v>57</v>
      </c>
      <c r="D1071" s="28">
        <v>-8.7642418930755606E-4</v>
      </c>
    </row>
    <row r="1072" spans="2:4" x14ac:dyDescent="0.25">
      <c r="B1072" s="25">
        <v>2937</v>
      </c>
      <c r="C1072" s="26">
        <v>57.23</v>
      </c>
      <c r="D1072" s="28">
        <v>4.0350877192982804E-3</v>
      </c>
    </row>
    <row r="1073" spans="2:4" x14ac:dyDescent="0.25">
      <c r="B1073" s="25">
        <v>2938</v>
      </c>
      <c r="C1073" s="26">
        <v>59.06</v>
      </c>
      <c r="D1073" s="28">
        <v>3.1976236239734397E-2</v>
      </c>
    </row>
    <row r="1074" spans="2:4" x14ac:dyDescent="0.25">
      <c r="B1074" s="25">
        <v>2939</v>
      </c>
      <c r="C1074" s="26">
        <v>58.03</v>
      </c>
      <c r="D1074" s="28">
        <v>-1.7439891635624798E-2</v>
      </c>
    </row>
    <row r="1075" spans="2:4" x14ac:dyDescent="0.25">
      <c r="B1075" s="25">
        <v>2940</v>
      </c>
      <c r="C1075" s="26">
        <v>55.78</v>
      </c>
      <c r="D1075" s="28">
        <v>-3.87730484232294E-2</v>
      </c>
    </row>
    <row r="1076" spans="2:4" x14ac:dyDescent="0.25">
      <c r="B1076" s="25">
        <v>2941</v>
      </c>
      <c r="C1076" s="26">
        <v>55.02</v>
      </c>
      <c r="D1076" s="28">
        <v>-1.3624955181068399E-2</v>
      </c>
    </row>
    <row r="1077" spans="2:4" x14ac:dyDescent="0.25">
      <c r="B1077" s="25">
        <v>2942</v>
      </c>
      <c r="C1077" s="26">
        <v>55.73</v>
      </c>
      <c r="D1077" s="28">
        <v>1.2904398400581399E-2</v>
      </c>
    </row>
    <row r="1078" spans="2:4" x14ac:dyDescent="0.25">
      <c r="B1078" s="25">
        <v>2943</v>
      </c>
      <c r="C1078" s="26">
        <v>55.22</v>
      </c>
      <c r="D1078" s="28">
        <v>-9.1512650278126103E-3</v>
      </c>
    </row>
    <row r="1079" spans="2:4" x14ac:dyDescent="0.25">
      <c r="B1079" s="25">
        <v>2944</v>
      </c>
      <c r="C1079" s="26">
        <v>57.26</v>
      </c>
      <c r="D1079" s="28">
        <v>3.6943136544730096E-2</v>
      </c>
    </row>
    <row r="1080" spans="2:4" x14ac:dyDescent="0.25">
      <c r="B1080" s="25">
        <v>2945</v>
      </c>
      <c r="C1080" s="26">
        <v>55.84</v>
      </c>
      <c r="D1080" s="28">
        <v>-2.4799161718477101E-2</v>
      </c>
    </row>
    <row r="1081" spans="2:4" x14ac:dyDescent="0.25">
      <c r="B1081" s="25">
        <v>2946</v>
      </c>
      <c r="C1081" s="26">
        <v>56.51</v>
      </c>
      <c r="D1081" s="28">
        <v>1.1998567335243399E-2</v>
      </c>
    </row>
    <row r="1082" spans="2:4" x14ac:dyDescent="0.25">
      <c r="B1082" s="25">
        <v>2947</v>
      </c>
      <c r="C1082" s="26">
        <v>54.81</v>
      </c>
      <c r="D1082" s="28">
        <v>-3.00831711201557E-2</v>
      </c>
    </row>
    <row r="1083" spans="2:4" x14ac:dyDescent="0.25">
      <c r="B1083" s="25">
        <v>2948</v>
      </c>
      <c r="C1083" s="26">
        <v>53.73</v>
      </c>
      <c r="D1083" s="28">
        <v>-1.9704433497537002E-2</v>
      </c>
    </row>
    <row r="1084" spans="2:4" x14ac:dyDescent="0.25">
      <c r="B1084" s="25">
        <v>2949</v>
      </c>
      <c r="C1084" s="26">
        <v>55.47</v>
      </c>
      <c r="D1084" s="28">
        <v>3.2384142936906703E-2</v>
      </c>
    </row>
    <row r="1085" spans="2:4" x14ac:dyDescent="0.25">
      <c r="B1085" s="25">
        <v>2950</v>
      </c>
      <c r="C1085" s="26">
        <v>56.8</v>
      </c>
      <c r="D1085" s="28">
        <v>2.3976924463674099E-2</v>
      </c>
    </row>
    <row r="1086" spans="2:4" x14ac:dyDescent="0.25">
      <c r="B1086" s="25">
        <v>2951</v>
      </c>
      <c r="C1086" s="26">
        <v>59.72</v>
      </c>
      <c r="D1086" s="28">
        <v>5.1408450704225402E-2</v>
      </c>
    </row>
    <row r="1087" spans="2:4" x14ac:dyDescent="0.25">
      <c r="B1087" s="25">
        <v>2952</v>
      </c>
      <c r="C1087" s="26">
        <v>62.17</v>
      </c>
      <c r="D1087" s="28">
        <v>4.1024782317481599E-2</v>
      </c>
    </row>
    <row r="1088" spans="2:4" x14ac:dyDescent="0.25">
      <c r="B1088" s="25">
        <v>2953</v>
      </c>
      <c r="C1088" s="26">
        <v>64.12</v>
      </c>
      <c r="D1088" s="28">
        <v>3.1365610423033798E-2</v>
      </c>
    </row>
    <row r="1089" spans="2:4" x14ac:dyDescent="0.25">
      <c r="B1089" s="25">
        <v>2954</v>
      </c>
      <c r="C1089" s="26">
        <v>65.83</v>
      </c>
      <c r="D1089" s="28">
        <v>2.66687461010604E-2</v>
      </c>
    </row>
    <row r="1090" spans="2:4" x14ac:dyDescent="0.25">
      <c r="B1090" s="25">
        <v>2955</v>
      </c>
      <c r="C1090" s="26">
        <v>66.5</v>
      </c>
      <c r="D1090" s="28">
        <v>1.01777305180009E-2</v>
      </c>
    </row>
    <row r="1091" spans="2:4" x14ac:dyDescent="0.25">
      <c r="B1091" s="25">
        <v>2956</v>
      </c>
      <c r="C1091" s="26">
        <v>65.62</v>
      </c>
      <c r="D1091" s="28">
        <v>-1.32330827067668E-2</v>
      </c>
    </row>
    <row r="1092" spans="2:4" x14ac:dyDescent="0.25">
      <c r="B1092" s="25">
        <v>2957</v>
      </c>
      <c r="C1092" s="26">
        <v>65.44</v>
      </c>
      <c r="D1092" s="28">
        <v>-2.7430661383724998E-3</v>
      </c>
    </row>
    <row r="1093" spans="2:4" x14ac:dyDescent="0.25">
      <c r="B1093" s="25">
        <v>2958</v>
      </c>
      <c r="C1093" s="26">
        <v>67.790000000000006</v>
      </c>
      <c r="D1093" s="28">
        <v>3.5910757946210299E-2</v>
      </c>
    </row>
    <row r="1094" spans="2:4" x14ac:dyDescent="0.25">
      <c r="B1094" s="25">
        <v>2959</v>
      </c>
      <c r="C1094" s="26">
        <v>67.260000000000005</v>
      </c>
      <c r="D1094" s="28">
        <v>-7.8182622805723599E-3</v>
      </c>
    </row>
    <row r="1095" spans="2:4" x14ac:dyDescent="0.25">
      <c r="B1095" s="25">
        <v>2960</v>
      </c>
      <c r="C1095" s="26">
        <v>68</v>
      </c>
      <c r="D1095" s="28">
        <v>1.10020814748735E-2</v>
      </c>
    </row>
    <row r="1096" spans="2:4" x14ac:dyDescent="0.25">
      <c r="B1096" s="25">
        <v>2961</v>
      </c>
      <c r="C1096" s="26">
        <v>71.08</v>
      </c>
      <c r="D1096" s="28">
        <v>4.52941176470587E-2</v>
      </c>
    </row>
    <row r="1097" spans="2:4" x14ac:dyDescent="0.25">
      <c r="B1097" s="25">
        <v>2962</v>
      </c>
      <c r="C1097" s="26">
        <v>71.739999999999995</v>
      </c>
      <c r="D1097" s="28">
        <v>9.28531232414187E-3</v>
      </c>
    </row>
    <row r="1098" spans="2:4" x14ac:dyDescent="0.25">
      <c r="B1098" s="25">
        <v>2963</v>
      </c>
      <c r="C1098" s="26">
        <v>69.069999999999993</v>
      </c>
      <c r="D1098" s="28">
        <v>-3.7217730694173397E-2</v>
      </c>
    </row>
    <row r="1099" spans="2:4" x14ac:dyDescent="0.25">
      <c r="B1099" s="25">
        <v>2964</v>
      </c>
      <c r="C1099" s="26">
        <v>70.22</v>
      </c>
      <c r="D1099" s="28">
        <v>1.6649775589981299E-2</v>
      </c>
    </row>
    <row r="1100" spans="2:4" x14ac:dyDescent="0.25">
      <c r="B1100" s="25">
        <v>2965</v>
      </c>
      <c r="C1100" s="26">
        <v>70.290000000000006</v>
      </c>
      <c r="D1100" s="28">
        <v>9.96866989461775E-4</v>
      </c>
    </row>
    <row r="1101" spans="2:4" x14ac:dyDescent="0.25">
      <c r="B1101" s="25">
        <v>2966</v>
      </c>
      <c r="C1101" s="26">
        <v>68.05</v>
      </c>
      <c r="D1101" s="28">
        <v>-3.1867975529947502E-2</v>
      </c>
    </row>
    <row r="1102" spans="2:4" x14ac:dyDescent="0.25">
      <c r="B1102" s="25">
        <v>2967</v>
      </c>
      <c r="C1102" s="26">
        <v>62.99</v>
      </c>
      <c r="D1102" s="28">
        <v>-7.4357090374724405E-2</v>
      </c>
    </row>
    <row r="1103" spans="2:4" x14ac:dyDescent="0.25">
      <c r="B1103" s="25">
        <v>2968</v>
      </c>
      <c r="C1103" s="26">
        <v>55.63</v>
      </c>
      <c r="D1103" s="28">
        <v>-0.11684394348309302</v>
      </c>
    </row>
    <row r="1104" spans="2:4" x14ac:dyDescent="0.25">
      <c r="B1104" s="25">
        <v>2969</v>
      </c>
      <c r="C1104" s="26">
        <v>56.97</v>
      </c>
      <c r="D1104" s="28">
        <v>2.40877224519143E-2</v>
      </c>
    </row>
    <row r="1105" spans="2:4" x14ac:dyDescent="0.25">
      <c r="B1105" s="25">
        <v>2970</v>
      </c>
      <c r="C1105" s="26">
        <v>58.52</v>
      </c>
      <c r="D1105" s="28">
        <v>2.7207302088818799E-2</v>
      </c>
    </row>
    <row r="1106" spans="2:4" x14ac:dyDescent="0.25">
      <c r="B1106" s="25">
        <v>2971</v>
      </c>
      <c r="C1106" s="26">
        <v>58</v>
      </c>
      <c r="D1106" s="28">
        <v>-8.8858509911141602E-3</v>
      </c>
    </row>
    <row r="1107" spans="2:4" x14ac:dyDescent="0.25">
      <c r="B1107" s="25">
        <v>2972</v>
      </c>
      <c r="C1107" s="26">
        <v>56.17</v>
      </c>
      <c r="D1107" s="28">
        <v>-3.15517241379311E-2</v>
      </c>
    </row>
    <row r="1108" spans="2:4" x14ac:dyDescent="0.25">
      <c r="B1108" s="25">
        <v>2973</v>
      </c>
      <c r="C1108" s="26">
        <v>60.04</v>
      </c>
      <c r="D1108" s="28">
        <v>6.8897988249955397E-2</v>
      </c>
    </row>
    <row r="1109" spans="2:4" x14ac:dyDescent="0.25">
      <c r="B1109" s="25">
        <v>2974</v>
      </c>
      <c r="C1109" s="26">
        <v>62.64</v>
      </c>
      <c r="D1109" s="28">
        <v>4.3304463690872798E-2</v>
      </c>
    </row>
    <row r="1110" spans="2:4" x14ac:dyDescent="0.25">
      <c r="B1110" s="25">
        <v>2975</v>
      </c>
      <c r="C1110" s="26">
        <v>65.06</v>
      </c>
      <c r="D1110" s="28">
        <v>3.8633461047254097E-2</v>
      </c>
    </row>
    <row r="1111" spans="2:4" x14ac:dyDescent="0.25">
      <c r="B1111" s="25">
        <v>2976</v>
      </c>
      <c r="C1111" s="26">
        <v>65.92</v>
      </c>
      <c r="D1111" s="28">
        <v>1.3218567476175799E-2</v>
      </c>
    </row>
    <row r="1112" spans="2:4" x14ac:dyDescent="0.25">
      <c r="B1112" s="25">
        <v>2977</v>
      </c>
      <c r="C1112" s="26">
        <v>65.67</v>
      </c>
      <c r="D1112" s="28">
        <v>-3.7924757281553303E-3</v>
      </c>
    </row>
    <row r="1113" spans="2:4" x14ac:dyDescent="0.25">
      <c r="B1113" s="25">
        <v>2978</v>
      </c>
      <c r="C1113" s="26">
        <v>68.760000000000005</v>
      </c>
      <c r="D1113" s="28">
        <v>4.70534490634993E-2</v>
      </c>
    </row>
    <row r="1114" spans="2:4" x14ac:dyDescent="0.25">
      <c r="B1114" s="25">
        <v>2979</v>
      </c>
      <c r="C1114" s="26">
        <v>70.14</v>
      </c>
      <c r="D1114" s="28">
        <v>2.0069808027923099E-2</v>
      </c>
    </row>
    <row r="1115" spans="2:4" x14ac:dyDescent="0.25">
      <c r="B1115" s="25">
        <v>2980</v>
      </c>
      <c r="C1115" s="26">
        <v>70.11</v>
      </c>
      <c r="D1115" s="28">
        <v>-4.2771599657831505E-4</v>
      </c>
    </row>
    <row r="1116" spans="2:4" x14ac:dyDescent="0.25">
      <c r="B1116" s="25">
        <v>2981</v>
      </c>
      <c r="C1116" s="26">
        <v>69.069999999999993</v>
      </c>
      <c r="D1116" s="28">
        <v>-1.4833832548851799E-2</v>
      </c>
    </row>
    <row r="1117" spans="2:4" x14ac:dyDescent="0.25">
      <c r="B1117" s="25">
        <v>2982</v>
      </c>
      <c r="C1117" s="26">
        <v>70.98</v>
      </c>
      <c r="D1117" s="28">
        <v>2.76531055450993E-2</v>
      </c>
    </row>
    <row r="1118" spans="2:4" x14ac:dyDescent="0.25">
      <c r="B1118" s="25">
        <v>2983</v>
      </c>
      <c r="C1118" s="26">
        <v>72.849999999999994</v>
      </c>
      <c r="D1118" s="28">
        <v>2.63454494223723E-2</v>
      </c>
    </row>
    <row r="1119" spans="2:4" x14ac:dyDescent="0.25">
      <c r="B1119" s="25">
        <v>2984</v>
      </c>
      <c r="C1119" s="26">
        <v>73.03</v>
      </c>
      <c r="D1119" s="28">
        <v>2.4708304735758801E-3</v>
      </c>
    </row>
    <row r="1120" spans="2:4" x14ac:dyDescent="0.25">
      <c r="B1120" s="25">
        <v>2985</v>
      </c>
      <c r="C1120" s="26">
        <v>72.62</v>
      </c>
      <c r="D1120" s="28">
        <v>-5.6141311789674707E-3</v>
      </c>
    </row>
    <row r="1121" spans="2:4" x14ac:dyDescent="0.25">
      <c r="B1121" s="25">
        <v>2986</v>
      </c>
      <c r="C1121" s="26">
        <v>74.17</v>
      </c>
      <c r="D1121" s="28">
        <v>2.1343982374001598E-2</v>
      </c>
    </row>
    <row r="1122" spans="2:4" x14ac:dyDescent="0.25">
      <c r="B1122" s="25">
        <v>2987</v>
      </c>
      <c r="C1122" s="26">
        <v>76.45</v>
      </c>
      <c r="D1122" s="28">
        <v>3.07401914520695E-2</v>
      </c>
    </row>
    <row r="1123" spans="2:4" x14ac:dyDescent="0.25">
      <c r="B1123" s="25">
        <v>2988</v>
      </c>
      <c r="C1123" s="26">
        <v>77.39</v>
      </c>
      <c r="D1123" s="28">
        <v>1.2295618051013599E-2</v>
      </c>
    </row>
    <row r="1124" spans="2:4" x14ac:dyDescent="0.25">
      <c r="B1124" s="25">
        <v>2989</v>
      </c>
      <c r="C1124" s="26">
        <v>78.8</v>
      </c>
      <c r="D1124" s="28">
        <v>1.8219408192272898E-2</v>
      </c>
    </row>
    <row r="1125" spans="2:4" x14ac:dyDescent="0.25">
      <c r="B1125" s="25">
        <v>2990</v>
      </c>
      <c r="C1125" s="26">
        <v>79.94</v>
      </c>
      <c r="D1125" s="28">
        <v>1.44670050761422E-2</v>
      </c>
    </row>
    <row r="1126" spans="2:4" x14ac:dyDescent="0.25">
      <c r="B1126" s="25">
        <v>2991</v>
      </c>
      <c r="C1126" s="26">
        <v>80.72</v>
      </c>
      <c r="D1126" s="28">
        <v>9.7573179884913302E-3</v>
      </c>
    </row>
    <row r="1127" spans="2:4" x14ac:dyDescent="0.25">
      <c r="B1127" s="25">
        <v>2992</v>
      </c>
      <c r="C1127" s="26">
        <v>80.239999999999995</v>
      </c>
      <c r="D1127" s="28">
        <v>-5.9464816650148808E-3</v>
      </c>
    </row>
    <row r="1128" spans="2:4" x14ac:dyDescent="0.25">
      <c r="B1128" s="25">
        <v>2993</v>
      </c>
      <c r="C1128" s="26">
        <v>83.22</v>
      </c>
      <c r="D1128" s="28">
        <v>3.7138584247258202E-2</v>
      </c>
    </row>
    <row r="1129" spans="2:4" x14ac:dyDescent="0.25">
      <c r="B1129" s="25">
        <v>2994</v>
      </c>
      <c r="C1129" s="26">
        <v>82</v>
      </c>
      <c r="D1129" s="28">
        <v>-1.4659937515020399E-2</v>
      </c>
    </row>
    <row r="1130" spans="2:4" x14ac:dyDescent="0.25">
      <c r="B1130" s="25">
        <v>2995</v>
      </c>
      <c r="C1130" s="26">
        <v>83.41</v>
      </c>
      <c r="D1130" s="28">
        <v>1.7195121951219399E-2</v>
      </c>
    </row>
    <row r="1131" spans="2:4" x14ac:dyDescent="0.25">
      <c r="B1131" s="25">
        <v>2996</v>
      </c>
      <c r="C1131" s="26">
        <v>84.85</v>
      </c>
      <c r="D1131" s="28">
        <v>1.72641170123486E-2</v>
      </c>
    </row>
    <row r="1132" spans="2:4" x14ac:dyDescent="0.25">
      <c r="B1132" s="25">
        <v>2997</v>
      </c>
      <c r="C1132" s="26">
        <v>85.44</v>
      </c>
      <c r="D1132" s="28">
        <v>6.9534472598704608E-3</v>
      </c>
    </row>
    <row r="1133" spans="2:4" x14ac:dyDescent="0.25">
      <c r="B1133" s="25">
        <v>2998</v>
      </c>
      <c r="C1133" s="26">
        <v>83.96</v>
      </c>
      <c r="D1133" s="28">
        <v>-1.7322097378277199E-2</v>
      </c>
    </row>
    <row r="1134" spans="2:4" x14ac:dyDescent="0.25">
      <c r="B1134" s="25">
        <v>2999</v>
      </c>
      <c r="C1134" s="26">
        <v>86.12</v>
      </c>
      <c r="D1134" s="28">
        <v>2.57265364459267E-2</v>
      </c>
    </row>
    <row r="1135" spans="2:4" x14ac:dyDescent="0.25">
      <c r="B1135" s="25">
        <v>3000</v>
      </c>
      <c r="C1135" s="26">
        <v>86.75</v>
      </c>
      <c r="D1135" s="28">
        <v>7.3153738968880803E-3</v>
      </c>
    </row>
    <row r="1136" spans="2:4" x14ac:dyDescent="0.25">
      <c r="B1136" s="25">
        <v>3001</v>
      </c>
      <c r="C1136" s="26">
        <v>86.83</v>
      </c>
      <c r="D1136" s="28">
        <v>9.2219020172912302E-4</v>
      </c>
    </row>
    <row r="1137" spans="2:4" x14ac:dyDescent="0.25">
      <c r="B1137" s="25">
        <v>3002</v>
      </c>
      <c r="C1137" s="26">
        <v>87.97</v>
      </c>
      <c r="D1137" s="28">
        <v>1.3129102844639001E-2</v>
      </c>
    </row>
    <row r="1138" spans="2:4" x14ac:dyDescent="0.25">
      <c r="B1138" s="25">
        <v>3003</v>
      </c>
      <c r="C1138" s="26">
        <v>89.28</v>
      </c>
      <c r="D1138" s="28">
        <v>1.4891440263726399E-2</v>
      </c>
    </row>
    <row r="1139" spans="2:4" x14ac:dyDescent="0.25">
      <c r="B1139" s="25">
        <v>3004</v>
      </c>
      <c r="C1139" s="26">
        <v>85.04</v>
      </c>
      <c r="D1139" s="28">
        <v>-4.7491039426523197E-2</v>
      </c>
    </row>
    <row r="1140" spans="2:4" x14ac:dyDescent="0.25">
      <c r="B1140" s="25">
        <v>3005</v>
      </c>
      <c r="C1140" s="26">
        <v>84.91</v>
      </c>
      <c r="D1140" s="28">
        <v>-1.5286923800566E-3</v>
      </c>
    </row>
    <row r="1141" spans="2:4" x14ac:dyDescent="0.25">
      <c r="B1141" s="25">
        <v>3006</v>
      </c>
      <c r="C1141" s="26">
        <v>86.49</v>
      </c>
      <c r="D1141" s="28">
        <v>1.8607937816511599E-2</v>
      </c>
    </row>
    <row r="1142" spans="2:4" x14ac:dyDescent="0.25">
      <c r="B1142" s="25">
        <v>3007</v>
      </c>
      <c r="C1142" s="26">
        <v>89.38</v>
      </c>
      <c r="D1142" s="28">
        <v>3.3414267545381002E-2</v>
      </c>
    </row>
    <row r="1143" spans="2:4" x14ac:dyDescent="0.25">
      <c r="B1143" s="25">
        <v>3008</v>
      </c>
      <c r="C1143" s="26">
        <v>91.39</v>
      </c>
      <c r="D1143" s="28">
        <v>2.2488252405459899E-2</v>
      </c>
    </row>
    <row r="1144" spans="2:4" x14ac:dyDescent="0.25">
      <c r="B1144" s="25">
        <v>3009</v>
      </c>
      <c r="C1144" s="26">
        <v>92.15</v>
      </c>
      <c r="D1144" s="28">
        <v>8.3160083160083199E-3</v>
      </c>
    </row>
    <row r="1145" spans="2:4" x14ac:dyDescent="0.25">
      <c r="B1145" s="25">
        <v>3010</v>
      </c>
      <c r="C1145" s="26">
        <v>91.73</v>
      </c>
      <c r="D1145" s="28">
        <v>-4.55778621812264E-3</v>
      </c>
    </row>
    <row r="1146" spans="2:4" x14ac:dyDescent="0.25">
      <c r="B1146" s="25">
        <v>3011</v>
      </c>
      <c r="C1146" s="26">
        <v>93.32</v>
      </c>
      <c r="D1146" s="28">
        <v>1.7333478687452199E-2</v>
      </c>
    </row>
    <row r="1147" spans="2:4" x14ac:dyDescent="0.25">
      <c r="B1147" s="25">
        <v>3012</v>
      </c>
      <c r="C1147" s="26">
        <v>92.69</v>
      </c>
      <c r="D1147" s="28">
        <v>-6.7509644234889903E-3</v>
      </c>
    </row>
    <row r="1148" spans="2:4" x14ac:dyDescent="0.25">
      <c r="B1148" s="25">
        <v>3013</v>
      </c>
      <c r="C1148" s="26">
        <v>88.88</v>
      </c>
      <c r="D1148" s="28">
        <v>-4.1104757794799898E-2</v>
      </c>
    </row>
    <row r="1149" spans="2:4" x14ac:dyDescent="0.25">
      <c r="B1149" s="25">
        <v>3014</v>
      </c>
      <c r="C1149" s="26">
        <v>91.6</v>
      </c>
      <c r="D1149" s="28">
        <v>3.0603060306030501E-2</v>
      </c>
    </row>
    <row r="1150" spans="2:4" x14ac:dyDescent="0.25">
      <c r="B1150" s="25">
        <v>3015</v>
      </c>
      <c r="C1150" s="26">
        <v>86.78</v>
      </c>
      <c r="D1150" s="28">
        <v>-5.26200873362445E-2</v>
      </c>
    </row>
    <row r="1151" spans="2:4" x14ac:dyDescent="0.25">
      <c r="B1151" s="25">
        <v>3016</v>
      </c>
      <c r="C1151" s="26">
        <v>86.06</v>
      </c>
      <c r="D1151" s="28">
        <v>-8.2968425904585991E-3</v>
      </c>
    </row>
    <row r="1152" spans="2:4" x14ac:dyDescent="0.25">
      <c r="B1152" s="25">
        <v>3017</v>
      </c>
      <c r="C1152" s="26">
        <v>85.84</v>
      </c>
      <c r="D1152" s="28">
        <v>-2.5563560306762802E-3</v>
      </c>
    </row>
    <row r="1153" spans="2:4" x14ac:dyDescent="0.25">
      <c r="B1153" s="25">
        <v>3018</v>
      </c>
      <c r="C1153" s="26">
        <v>80.650000000000006</v>
      </c>
      <c r="D1153" s="28">
        <v>-6.04613233923579E-2</v>
      </c>
    </row>
    <row r="1154" spans="2:4" x14ac:dyDescent="0.25">
      <c r="B1154" s="25">
        <v>3019</v>
      </c>
      <c r="C1154" s="26">
        <v>77.81</v>
      </c>
      <c r="D1154" s="28">
        <v>-3.521388716677E-2</v>
      </c>
    </row>
    <row r="1155" spans="2:4" x14ac:dyDescent="0.25">
      <c r="B1155" s="25">
        <v>3020</v>
      </c>
      <c r="C1155" s="26">
        <v>77.13</v>
      </c>
      <c r="D1155" s="28">
        <v>-8.7392366019792798E-3</v>
      </c>
    </row>
    <row r="1156" spans="2:4" x14ac:dyDescent="0.25">
      <c r="B1156" s="25">
        <v>3021</v>
      </c>
      <c r="C1156" s="26">
        <v>80.989999999999995</v>
      </c>
      <c r="D1156" s="28">
        <v>5.0045377933359197E-2</v>
      </c>
    </row>
    <row r="1157" spans="2:4" x14ac:dyDescent="0.25">
      <c r="B1157" s="25">
        <v>3022</v>
      </c>
      <c r="C1157" s="26">
        <v>81.33</v>
      </c>
      <c r="D1157" s="28">
        <v>4.1980491418693901E-3</v>
      </c>
    </row>
    <row r="1158" spans="2:4" x14ac:dyDescent="0.25">
      <c r="B1158" s="25">
        <v>3023</v>
      </c>
      <c r="C1158" s="26">
        <v>84.45</v>
      </c>
      <c r="D1158" s="28">
        <v>3.8362227960162303E-2</v>
      </c>
    </row>
    <row r="1159" spans="2:4" x14ac:dyDescent="0.25">
      <c r="B1159" s="25">
        <v>3024</v>
      </c>
      <c r="C1159" s="26">
        <v>87.36</v>
      </c>
      <c r="D1159" s="28">
        <v>3.4458259325044399E-2</v>
      </c>
    </row>
    <row r="1160" spans="2:4" x14ac:dyDescent="0.25">
      <c r="B1160" s="25">
        <v>3025</v>
      </c>
      <c r="C1160" s="26">
        <v>89.42</v>
      </c>
      <c r="D1160" s="28">
        <v>2.3580586080586E-2</v>
      </c>
    </row>
    <row r="1161" spans="2:4" x14ac:dyDescent="0.25">
      <c r="B1161" s="25">
        <v>3026</v>
      </c>
      <c r="C1161" s="26">
        <v>90.96</v>
      </c>
      <c r="D1161" s="28">
        <v>1.72220979646611E-2</v>
      </c>
    </row>
    <row r="1162" spans="2:4" x14ac:dyDescent="0.25">
      <c r="B1162" s="25">
        <v>3027</v>
      </c>
      <c r="C1162" s="26">
        <v>92.59</v>
      </c>
      <c r="D1162" s="28">
        <v>1.7919964819701002E-2</v>
      </c>
    </row>
    <row r="1163" spans="2:4" x14ac:dyDescent="0.25">
      <c r="B1163" s="25">
        <v>3028</v>
      </c>
      <c r="C1163" s="26">
        <v>91.43</v>
      </c>
      <c r="D1163" s="28">
        <v>-1.25283507938222E-2</v>
      </c>
    </row>
    <row r="1164" spans="2:4" x14ac:dyDescent="0.25">
      <c r="B1164" s="25">
        <v>3029</v>
      </c>
      <c r="C1164" s="26">
        <v>93.01</v>
      </c>
      <c r="D1164" s="28">
        <v>1.7280979984687798E-2</v>
      </c>
    </row>
    <row r="1165" spans="2:4" x14ac:dyDescent="0.25">
      <c r="B1165" s="25">
        <v>3030</v>
      </c>
      <c r="C1165" s="26">
        <v>94.49</v>
      </c>
      <c r="D1165" s="28">
        <v>1.5912267498118499E-2</v>
      </c>
    </row>
    <row r="1166" spans="2:4" x14ac:dyDescent="0.25">
      <c r="B1166" s="25">
        <v>3031</v>
      </c>
      <c r="C1166" s="26">
        <v>95.81</v>
      </c>
      <c r="D1166" s="28">
        <v>1.39697322467987E-2</v>
      </c>
    </row>
    <row r="1167" spans="2:4" x14ac:dyDescent="0.25">
      <c r="B1167" s="25">
        <v>3032</v>
      </c>
      <c r="C1167" s="26">
        <v>95.66</v>
      </c>
      <c r="D1167" s="28">
        <v>-1.5655985805239601E-3</v>
      </c>
    </row>
    <row r="1168" spans="2:4" x14ac:dyDescent="0.25">
      <c r="B1168" s="25">
        <v>3033</v>
      </c>
      <c r="C1168" s="26">
        <v>92.66</v>
      </c>
      <c r="D1168" s="28">
        <v>-3.13610704578716E-2</v>
      </c>
    </row>
    <row r="1169" spans="2:4" x14ac:dyDescent="0.25">
      <c r="B1169" s="25">
        <v>3034</v>
      </c>
      <c r="C1169" s="26">
        <v>95.3</v>
      </c>
      <c r="D1169" s="28">
        <v>2.8491258363911001E-2</v>
      </c>
    </row>
    <row r="1170" spans="2:4" x14ac:dyDescent="0.25">
      <c r="B1170" s="25">
        <v>3035</v>
      </c>
      <c r="C1170" s="26">
        <v>95.04</v>
      </c>
      <c r="D1170" s="28">
        <v>-2.7282266526756902E-3</v>
      </c>
    </row>
    <row r="1171" spans="2:4" x14ac:dyDescent="0.25">
      <c r="B1171" s="25">
        <v>3036</v>
      </c>
      <c r="C1171" s="26">
        <v>90.75</v>
      </c>
      <c r="D1171" s="28">
        <v>-4.5138888888888902E-2</v>
      </c>
    </row>
    <row r="1172" spans="2:4" x14ac:dyDescent="0.25">
      <c r="B1172" s="25">
        <v>3037</v>
      </c>
      <c r="C1172" s="26">
        <v>89.09</v>
      </c>
      <c r="D1172" s="28">
        <v>-1.82920110192837E-2</v>
      </c>
    </row>
    <row r="1173" spans="2:4" x14ac:dyDescent="0.25">
      <c r="B1173" s="25">
        <v>3038</v>
      </c>
      <c r="C1173" s="26">
        <v>95.67</v>
      </c>
      <c r="D1173" s="28">
        <v>7.3857896509148105E-2</v>
      </c>
    </row>
    <row r="1174" spans="2:4" x14ac:dyDescent="0.25">
      <c r="B1174" s="25">
        <v>3039</v>
      </c>
      <c r="C1174" s="26">
        <v>97.87</v>
      </c>
      <c r="D1174" s="28">
        <v>2.2995714435037201E-2</v>
      </c>
    </row>
    <row r="1175" spans="2:4" x14ac:dyDescent="0.25">
      <c r="B1175" s="25">
        <v>3040</v>
      </c>
      <c r="C1175" s="26">
        <v>100.5</v>
      </c>
      <c r="D1175" s="28">
        <v>2.6872381730867399E-2</v>
      </c>
    </row>
    <row r="1176" spans="2:4" x14ac:dyDescent="0.25">
      <c r="B1176" s="25">
        <v>3041</v>
      </c>
      <c r="C1176" s="26">
        <v>100.3</v>
      </c>
      <c r="D1176" s="28">
        <v>-1.99004975124384E-3</v>
      </c>
    </row>
    <row r="1177" spans="2:4" x14ac:dyDescent="0.25">
      <c r="B1177" s="25">
        <v>3042</v>
      </c>
      <c r="C1177" s="26">
        <v>98.11</v>
      </c>
      <c r="D1177" s="28">
        <v>-2.1834496510468499E-2</v>
      </c>
    </row>
    <row r="1178" spans="2:4" x14ac:dyDescent="0.25">
      <c r="B1178" s="25">
        <v>3043</v>
      </c>
      <c r="C1178" s="26">
        <v>101.3</v>
      </c>
      <c r="D1178" s="28">
        <v>3.2514524513301397E-2</v>
      </c>
    </row>
    <row r="1179" spans="2:4" x14ac:dyDescent="0.25">
      <c r="B1179" s="25">
        <v>3044</v>
      </c>
      <c r="C1179" s="26">
        <v>103.8</v>
      </c>
      <c r="D1179" s="28">
        <v>2.46791707798617E-2</v>
      </c>
    </row>
    <row r="1180" spans="2:4" x14ac:dyDescent="0.25">
      <c r="B1180" s="25">
        <v>3045</v>
      </c>
      <c r="C1180" s="26">
        <v>105.4</v>
      </c>
      <c r="D1180" s="28">
        <v>1.54142581888248E-2</v>
      </c>
    </row>
    <row r="1181" spans="2:4" x14ac:dyDescent="0.25">
      <c r="B1181" s="25">
        <v>3046</v>
      </c>
      <c r="C1181" s="26">
        <v>106.5</v>
      </c>
      <c r="D1181" s="28">
        <v>1.04364326375712E-2</v>
      </c>
    </row>
    <row r="1182" spans="2:4" x14ac:dyDescent="0.25">
      <c r="B1182" s="25">
        <v>3047</v>
      </c>
      <c r="C1182" s="26">
        <v>102</v>
      </c>
      <c r="D1182" s="28">
        <v>-4.2253521126760597E-2</v>
      </c>
    </row>
    <row r="1183" spans="2:4" x14ac:dyDescent="0.25">
      <c r="B1183" s="25">
        <v>3048</v>
      </c>
      <c r="C1183" s="26">
        <v>101.5</v>
      </c>
      <c r="D1183" s="28">
        <v>-4.9019607843137107E-3</v>
      </c>
    </row>
    <row r="1184" spans="2:4" x14ac:dyDescent="0.25">
      <c r="B1184" s="25">
        <v>3049</v>
      </c>
      <c r="C1184" s="26">
        <v>99.3</v>
      </c>
      <c r="D1184" s="28">
        <v>-2.1674876847290598E-2</v>
      </c>
    </row>
    <row r="1185" spans="2:4" x14ac:dyDescent="0.25">
      <c r="B1185" s="25">
        <v>3050</v>
      </c>
      <c r="C1185" s="26">
        <v>101.3</v>
      </c>
      <c r="D1185" s="28">
        <v>2.0140986908358399E-2</v>
      </c>
    </row>
    <row r="1186" spans="2:4" x14ac:dyDescent="0.25">
      <c r="B1186" s="25">
        <v>3051</v>
      </c>
      <c r="C1186" s="26">
        <v>104.6</v>
      </c>
      <c r="D1186" s="28">
        <v>3.2576505429417597E-2</v>
      </c>
    </row>
    <row r="1187" spans="2:4" x14ac:dyDescent="0.25">
      <c r="B1187" s="25">
        <v>3052</v>
      </c>
      <c r="C1187" s="26">
        <v>99.14</v>
      </c>
      <c r="D1187" s="28">
        <v>-5.2198852772466497E-2</v>
      </c>
    </row>
    <row r="1188" spans="2:4" x14ac:dyDescent="0.25">
      <c r="B1188" s="25">
        <v>3053</v>
      </c>
      <c r="C1188" s="26">
        <v>94.71</v>
      </c>
      <c r="D1188" s="28">
        <v>-4.4684284849707497E-2</v>
      </c>
    </row>
    <row r="1189" spans="2:4" x14ac:dyDescent="0.25">
      <c r="B1189" s="25">
        <v>3054</v>
      </c>
      <c r="C1189" s="26">
        <v>94.18</v>
      </c>
      <c r="D1189" s="28">
        <v>-5.59602998627373E-3</v>
      </c>
    </row>
    <row r="1190" spans="2:4" x14ac:dyDescent="0.25">
      <c r="B1190" s="25">
        <v>3055</v>
      </c>
      <c r="C1190" s="26">
        <v>94.51</v>
      </c>
      <c r="D1190" s="28">
        <v>3.5039286472711103E-3</v>
      </c>
    </row>
    <row r="1191" spans="2:4" x14ac:dyDescent="0.25">
      <c r="B1191" s="25">
        <v>3056</v>
      </c>
      <c r="C1191" s="26">
        <v>95.52</v>
      </c>
      <c r="D1191" s="28">
        <v>1.06866998201247E-2</v>
      </c>
    </row>
    <row r="1192" spans="2:4" x14ac:dyDescent="0.25">
      <c r="B1192" s="25">
        <v>3057</v>
      </c>
      <c r="C1192" s="26">
        <v>96.21</v>
      </c>
      <c r="D1192" s="28">
        <v>7.2236180904521304E-3</v>
      </c>
    </row>
    <row r="1193" spans="2:4" x14ac:dyDescent="0.25">
      <c r="B1193" s="25">
        <v>3058</v>
      </c>
      <c r="C1193" s="26">
        <v>91.11</v>
      </c>
      <c r="D1193" s="28">
        <v>-5.3009042719052005E-2</v>
      </c>
    </row>
    <row r="1194" spans="2:4" x14ac:dyDescent="0.25">
      <c r="B1194" s="25">
        <v>3059</v>
      </c>
      <c r="C1194" s="26">
        <v>90.31</v>
      </c>
      <c r="D1194" s="28">
        <v>-8.7805948853034704E-3</v>
      </c>
    </row>
    <row r="1195" spans="2:4" x14ac:dyDescent="0.25">
      <c r="B1195" s="25">
        <v>3060</v>
      </c>
      <c r="C1195" s="26">
        <v>87.16</v>
      </c>
      <c r="D1195" s="28">
        <v>-3.4879858265972799E-2</v>
      </c>
    </row>
    <row r="1196" spans="2:4" x14ac:dyDescent="0.25">
      <c r="B1196" s="25">
        <v>3061</v>
      </c>
      <c r="C1196" s="26">
        <v>88.65</v>
      </c>
      <c r="D1196" s="28">
        <v>1.70949977053696E-2</v>
      </c>
    </row>
    <row r="1197" spans="2:4" x14ac:dyDescent="0.25">
      <c r="B1197" s="25">
        <v>3062</v>
      </c>
      <c r="C1197" s="26">
        <v>85.95</v>
      </c>
      <c r="D1197" s="28">
        <v>-3.0456852791878198E-2</v>
      </c>
    </row>
    <row r="1198" spans="2:4" x14ac:dyDescent="0.25">
      <c r="B1198" s="25">
        <v>3063</v>
      </c>
      <c r="C1198" s="26">
        <v>76.06</v>
      </c>
      <c r="D1198" s="28">
        <v>-0.11506689936009301</v>
      </c>
    </row>
    <row r="1199" spans="2:4" x14ac:dyDescent="0.25">
      <c r="B1199" s="25">
        <v>3064</v>
      </c>
      <c r="C1199" s="26">
        <v>75.59</v>
      </c>
      <c r="D1199" s="28">
        <v>-6.1793321062318905E-3</v>
      </c>
    </row>
    <row r="1200" spans="2:4" x14ac:dyDescent="0.25">
      <c r="B1200" s="25">
        <v>3065</v>
      </c>
      <c r="C1200" s="26">
        <v>75.72</v>
      </c>
      <c r="D1200" s="28">
        <v>1.7198042069055401E-3</v>
      </c>
    </row>
    <row r="1201" spans="2:4" x14ac:dyDescent="0.25">
      <c r="B1201" s="25">
        <v>3066</v>
      </c>
      <c r="C1201" s="26">
        <v>77.92</v>
      </c>
      <c r="D1201" s="28">
        <v>2.90544109878501E-2</v>
      </c>
    </row>
    <row r="1202" spans="2:4" x14ac:dyDescent="0.25">
      <c r="B1202" s="25">
        <v>3067</v>
      </c>
      <c r="C1202" s="26">
        <v>82.58</v>
      </c>
      <c r="D1202" s="28">
        <v>5.9804928131416801E-2</v>
      </c>
    </row>
    <row r="1203" spans="2:4" x14ac:dyDescent="0.25">
      <c r="B1203" s="25">
        <v>3068</v>
      </c>
      <c r="C1203" s="26">
        <v>84.37</v>
      </c>
      <c r="D1203" s="28">
        <v>2.16759505933641E-2</v>
      </c>
    </row>
    <row r="1204" spans="2:4" x14ac:dyDescent="0.25">
      <c r="B1204" s="25">
        <v>3069</v>
      </c>
      <c r="C1204" s="26">
        <v>84.28</v>
      </c>
      <c r="D1204" s="28">
        <v>-1.06672988028922E-3</v>
      </c>
    </row>
    <row r="1205" spans="2:4" x14ac:dyDescent="0.25">
      <c r="B1205" s="25">
        <v>3070</v>
      </c>
      <c r="C1205" s="26">
        <v>90.05</v>
      </c>
      <c r="D1205" s="28">
        <v>6.8462268628381603E-2</v>
      </c>
    </row>
    <row r="1206" spans="2:4" x14ac:dyDescent="0.25">
      <c r="B1206" s="25">
        <v>3071</v>
      </c>
      <c r="C1206" s="26">
        <v>93.49</v>
      </c>
      <c r="D1206" s="28">
        <v>3.8200999444753005E-2</v>
      </c>
    </row>
    <row r="1207" spans="2:4" x14ac:dyDescent="0.25">
      <c r="B1207" s="25">
        <v>3072</v>
      </c>
      <c r="C1207" s="26">
        <v>97.11</v>
      </c>
      <c r="D1207" s="28">
        <v>3.8720718793454005E-2</v>
      </c>
    </row>
    <row r="1208" spans="2:4" x14ac:dyDescent="0.25">
      <c r="B1208" s="25">
        <v>3073</v>
      </c>
      <c r="C1208" s="26">
        <v>99.6</v>
      </c>
      <c r="D1208" s="28">
        <v>2.5641025641025498E-2</v>
      </c>
    </row>
    <row r="1209" spans="2:4" x14ac:dyDescent="0.25">
      <c r="B1209" s="25">
        <v>3074</v>
      </c>
      <c r="C1209" s="26">
        <v>103</v>
      </c>
      <c r="D1209" s="28">
        <v>3.4136546184738902E-2</v>
      </c>
    </row>
    <row r="1210" spans="2:4" x14ac:dyDescent="0.25">
      <c r="B1210" s="25">
        <v>3075</v>
      </c>
      <c r="C1210" s="26">
        <v>101.6</v>
      </c>
      <c r="D1210" s="28">
        <v>-1.35922330097088E-2</v>
      </c>
    </row>
    <row r="1211" spans="2:4" x14ac:dyDescent="0.25">
      <c r="B1211" s="25">
        <v>3076</v>
      </c>
      <c r="C1211" s="26">
        <v>99.72</v>
      </c>
      <c r="D1211" s="28">
        <v>-1.8503937007874002E-2</v>
      </c>
    </row>
    <row r="1212" spans="2:4" x14ac:dyDescent="0.25">
      <c r="B1212" s="25">
        <v>3077</v>
      </c>
      <c r="C1212" s="26">
        <v>99</v>
      </c>
      <c r="D1212" s="28">
        <v>-7.2202166064981909E-3</v>
      </c>
    </row>
    <row r="1213" spans="2:4" x14ac:dyDescent="0.25">
      <c r="B1213" s="25">
        <v>3078</v>
      </c>
      <c r="C1213" s="26">
        <v>97.24</v>
      </c>
      <c r="D1213" s="28">
        <v>-1.7777777777777799E-2</v>
      </c>
    </row>
    <row r="1214" spans="2:4" x14ac:dyDescent="0.25">
      <c r="B1214" s="25">
        <v>3079</v>
      </c>
      <c r="C1214" s="26">
        <v>99.4</v>
      </c>
      <c r="D1214" s="28">
        <v>2.2213081036610599E-2</v>
      </c>
    </row>
    <row r="1215" spans="2:4" x14ac:dyDescent="0.25">
      <c r="B1215" s="25">
        <v>3080</v>
      </c>
      <c r="C1215" s="26">
        <v>97.29</v>
      </c>
      <c r="D1215" s="28">
        <v>-2.1227364185110599E-2</v>
      </c>
    </row>
    <row r="1216" spans="2:4" x14ac:dyDescent="0.25">
      <c r="B1216" s="25">
        <v>3081</v>
      </c>
      <c r="C1216" s="26">
        <v>92.78</v>
      </c>
      <c r="D1216" s="28">
        <v>-4.6356254496865097E-2</v>
      </c>
    </row>
    <row r="1217" spans="2:4" x14ac:dyDescent="0.25">
      <c r="B1217" s="25">
        <v>3082</v>
      </c>
      <c r="C1217" s="26">
        <v>99.17</v>
      </c>
      <c r="D1217" s="28">
        <v>6.8872601853847901E-2</v>
      </c>
    </row>
    <row r="1218" spans="2:4" x14ac:dyDescent="0.25">
      <c r="B1218" s="25">
        <v>3083</v>
      </c>
      <c r="C1218" s="26">
        <v>103.3</v>
      </c>
      <c r="D1218" s="28">
        <v>4.1645658969446296E-2</v>
      </c>
    </row>
    <row r="1219" spans="2:4" x14ac:dyDescent="0.25">
      <c r="B1219" s="25">
        <v>3084</v>
      </c>
      <c r="C1219" s="26">
        <v>105.2</v>
      </c>
      <c r="D1219" s="28">
        <v>1.8393030009680601E-2</v>
      </c>
    </row>
    <row r="1220" spans="2:4" x14ac:dyDescent="0.25">
      <c r="B1220" s="25">
        <v>3085</v>
      </c>
      <c r="C1220" s="26">
        <v>107.7</v>
      </c>
      <c r="D1220" s="28">
        <v>2.3764258555133002E-2</v>
      </c>
    </row>
    <row r="1221" spans="2:4" x14ac:dyDescent="0.25">
      <c r="B1221" s="25">
        <v>3086</v>
      </c>
      <c r="C1221" s="26">
        <v>108.8</v>
      </c>
      <c r="D1221" s="28">
        <v>1.0213556174558899E-2</v>
      </c>
    </row>
    <row r="1222" spans="2:4" x14ac:dyDescent="0.25">
      <c r="B1222" s="25">
        <v>3087</v>
      </c>
      <c r="C1222" s="26">
        <v>107.7</v>
      </c>
      <c r="D1222" s="28">
        <v>-1.0110294117647E-2</v>
      </c>
    </row>
    <row r="1223" spans="2:4" x14ac:dyDescent="0.25">
      <c r="B1223" s="25">
        <v>3088</v>
      </c>
      <c r="C1223" s="26">
        <v>108</v>
      </c>
      <c r="D1223" s="28">
        <v>2.7855153203342202E-3</v>
      </c>
    </row>
    <row r="1224" spans="2:4" x14ac:dyDescent="0.25">
      <c r="B1224" s="25">
        <v>3089</v>
      </c>
      <c r="C1224" s="26">
        <v>107.2</v>
      </c>
      <c r="D1224" s="28">
        <v>-7.4074074074074207E-3</v>
      </c>
    </row>
    <row r="1225" spans="2:4" x14ac:dyDescent="0.25">
      <c r="B1225" s="25">
        <v>3090</v>
      </c>
      <c r="C1225" s="26">
        <v>111</v>
      </c>
      <c r="D1225" s="28">
        <v>3.54477611940298E-2</v>
      </c>
    </row>
    <row r="1226" spans="2:4" x14ac:dyDescent="0.25">
      <c r="B1226" s="25">
        <v>3091</v>
      </c>
      <c r="C1226" s="26">
        <v>109.4</v>
      </c>
      <c r="D1226" s="28">
        <v>-1.4414414414414399E-2</v>
      </c>
    </row>
    <row r="1227" spans="2:4" x14ac:dyDescent="0.25">
      <c r="B1227" s="25">
        <v>3092</v>
      </c>
      <c r="C1227" s="26">
        <v>109.6</v>
      </c>
      <c r="D1227" s="28">
        <v>1.8281535648993999E-3</v>
      </c>
    </row>
    <row r="1228" spans="2:4" x14ac:dyDescent="0.25">
      <c r="B1228" s="25">
        <v>3093</v>
      </c>
      <c r="C1228" s="26">
        <v>115.1</v>
      </c>
      <c r="D1228" s="28">
        <v>5.0182481751824798E-2</v>
      </c>
    </row>
    <row r="1229" spans="2:4" x14ac:dyDescent="0.25">
      <c r="B1229" s="25">
        <v>3094</v>
      </c>
      <c r="C1229" s="26">
        <v>117.5</v>
      </c>
      <c r="D1229" s="28">
        <v>2.0851433536055699E-2</v>
      </c>
    </row>
    <row r="1230" spans="2:4" x14ac:dyDescent="0.25">
      <c r="B1230" s="25">
        <v>3095</v>
      </c>
      <c r="C1230" s="26">
        <v>118.4</v>
      </c>
      <c r="D1230" s="28">
        <v>7.6595744680851806E-3</v>
      </c>
    </row>
    <row r="1231" spans="2:4" x14ac:dyDescent="0.25">
      <c r="B1231" s="25">
        <v>3096</v>
      </c>
      <c r="C1231" s="26">
        <v>114.2</v>
      </c>
      <c r="D1231" s="28">
        <v>-3.5472972972973006E-2</v>
      </c>
    </row>
    <row r="1232" spans="2:4" x14ac:dyDescent="0.25">
      <c r="B1232" s="25">
        <v>3097</v>
      </c>
      <c r="C1232" s="26">
        <v>112.4</v>
      </c>
      <c r="D1232" s="28">
        <v>-1.5761821366024401E-2</v>
      </c>
    </row>
    <row r="1233" spans="2:4" x14ac:dyDescent="0.25">
      <c r="B1233" s="25">
        <v>3098</v>
      </c>
      <c r="C1233" s="26">
        <v>110.3</v>
      </c>
      <c r="D1233" s="28">
        <v>-1.8683274021352399E-2</v>
      </c>
    </row>
    <row r="1234" spans="2:4" x14ac:dyDescent="0.25">
      <c r="B1234" s="25">
        <v>3099</v>
      </c>
      <c r="C1234" s="26">
        <v>107.2</v>
      </c>
      <c r="D1234" s="28">
        <v>-2.8105167724388001E-2</v>
      </c>
    </row>
    <row r="1235" spans="2:4" x14ac:dyDescent="0.25">
      <c r="B1235" s="25">
        <v>3100</v>
      </c>
      <c r="C1235" s="26">
        <v>104.8</v>
      </c>
      <c r="D1235" s="28">
        <v>-2.2388059701492598E-2</v>
      </c>
    </row>
    <row r="1236" spans="2:4" x14ac:dyDescent="0.25">
      <c r="B1236" s="25">
        <v>3101</v>
      </c>
      <c r="C1236" s="26">
        <v>105.8</v>
      </c>
      <c r="D1236" s="28">
        <v>9.5419847328244208E-3</v>
      </c>
    </row>
    <row r="1237" spans="2:4" x14ac:dyDescent="0.25">
      <c r="B1237" s="25">
        <v>3102</v>
      </c>
      <c r="C1237" s="26">
        <v>103.8</v>
      </c>
      <c r="D1237" s="28">
        <v>-1.8903591682419601E-2</v>
      </c>
    </row>
    <row r="1238" spans="2:4" x14ac:dyDescent="0.25">
      <c r="B1238" s="25">
        <v>3103</v>
      </c>
      <c r="C1238" s="26">
        <v>105.6</v>
      </c>
      <c r="D1238" s="28">
        <v>1.7341040462427699E-2</v>
      </c>
    </row>
    <row r="1239" spans="2:4" x14ac:dyDescent="0.25">
      <c r="B1239" s="25">
        <v>3104</v>
      </c>
      <c r="C1239" s="26">
        <v>109.8</v>
      </c>
      <c r="D1239" s="28">
        <v>3.97727272727273E-2</v>
      </c>
    </row>
    <row r="1240" spans="2:4" x14ac:dyDescent="0.25">
      <c r="B1240" s="25">
        <v>3105</v>
      </c>
      <c r="C1240" s="26">
        <v>102</v>
      </c>
      <c r="D1240" s="28">
        <v>-7.10382513661202E-2</v>
      </c>
    </row>
    <row r="1241" spans="2:4" x14ac:dyDescent="0.25">
      <c r="B1241" s="25">
        <v>3106</v>
      </c>
      <c r="C1241" s="26">
        <v>94.78</v>
      </c>
      <c r="D1241" s="28">
        <v>-7.0784313725490197E-2</v>
      </c>
    </row>
    <row r="1242" spans="2:4" x14ac:dyDescent="0.25">
      <c r="B1242" s="25">
        <v>3107</v>
      </c>
      <c r="C1242" s="26">
        <v>96.11</v>
      </c>
      <c r="D1242" s="28">
        <v>1.40324963072378E-2</v>
      </c>
    </row>
    <row r="1243" spans="2:4" x14ac:dyDescent="0.25">
      <c r="B1243" s="25">
        <v>3108</v>
      </c>
      <c r="C1243" s="26">
        <v>93.45</v>
      </c>
      <c r="D1243" s="28">
        <v>-2.7676620538965701E-2</v>
      </c>
    </row>
    <row r="1244" spans="2:4" x14ac:dyDescent="0.25">
      <c r="B1244" s="25">
        <v>3109</v>
      </c>
      <c r="C1244" s="26">
        <v>97.44</v>
      </c>
      <c r="D1244" s="28">
        <v>4.2696629213483196E-2</v>
      </c>
    </row>
    <row r="1245" spans="2:4" x14ac:dyDescent="0.25">
      <c r="B1245" s="25">
        <v>3110</v>
      </c>
      <c r="C1245" s="26">
        <v>92.46</v>
      </c>
      <c r="D1245" s="28">
        <v>-5.1108374384236502E-2</v>
      </c>
    </row>
    <row r="1246" spans="2:4" x14ac:dyDescent="0.25">
      <c r="B1246" s="25">
        <v>3111</v>
      </c>
      <c r="C1246" s="26">
        <v>89.67</v>
      </c>
      <c r="D1246" s="28">
        <v>-3.0175210902011598E-2</v>
      </c>
    </row>
    <row r="1247" spans="2:4" x14ac:dyDescent="0.25">
      <c r="B1247" s="25">
        <v>3112</v>
      </c>
      <c r="C1247" s="26">
        <v>89.79</v>
      </c>
      <c r="D1247" s="28">
        <v>1.3382402141184401E-3</v>
      </c>
    </row>
    <row r="1248" spans="2:4" x14ac:dyDescent="0.25">
      <c r="B1248" s="25">
        <v>3113</v>
      </c>
      <c r="C1248" s="26">
        <v>79.31</v>
      </c>
      <c r="D1248" s="28">
        <v>-0.116716783606192</v>
      </c>
    </row>
    <row r="1249" spans="2:4" x14ac:dyDescent="0.25">
      <c r="B1249" s="25">
        <v>3114</v>
      </c>
      <c r="C1249" s="26">
        <v>76.03</v>
      </c>
      <c r="D1249" s="28">
        <v>-4.1356701550876299E-2</v>
      </c>
    </row>
    <row r="1250" spans="2:4" x14ac:dyDescent="0.25">
      <c r="B1250" s="25">
        <v>3115</v>
      </c>
      <c r="C1250" s="26">
        <v>68.12</v>
      </c>
      <c r="D1250" s="28">
        <v>-0.104037879784296</v>
      </c>
    </row>
    <row r="1251" spans="2:4" x14ac:dyDescent="0.25">
      <c r="B1251" s="25">
        <v>3116</v>
      </c>
      <c r="C1251" s="26">
        <v>69.44</v>
      </c>
      <c r="D1251" s="28">
        <v>1.9377568995889501E-2</v>
      </c>
    </row>
    <row r="1252" spans="2:4" x14ac:dyDescent="0.25">
      <c r="B1252" s="25">
        <v>3117</v>
      </c>
      <c r="C1252" s="26">
        <v>71.739999999999995</v>
      </c>
      <c r="D1252" s="28">
        <v>3.3122119815668101E-2</v>
      </c>
    </row>
    <row r="1253" spans="2:4" x14ac:dyDescent="0.25">
      <c r="B1253" s="25">
        <v>3118</v>
      </c>
      <c r="C1253" s="26">
        <v>67.069999999999993</v>
      </c>
      <c r="D1253" s="28">
        <v>-6.5096180652355798E-2</v>
      </c>
    </row>
    <row r="1254" spans="2:4" x14ac:dyDescent="0.25">
      <c r="B1254" s="25">
        <v>3119</v>
      </c>
      <c r="C1254" s="26">
        <v>72.56</v>
      </c>
      <c r="D1254" s="28">
        <v>8.1854778589533397E-2</v>
      </c>
    </row>
    <row r="1255" spans="2:4" x14ac:dyDescent="0.25">
      <c r="B1255" s="25">
        <v>3120</v>
      </c>
      <c r="C1255" s="26">
        <v>80.099999999999994</v>
      </c>
      <c r="D1255" s="28">
        <v>0.10391400220507201</v>
      </c>
    </row>
    <row r="1256" spans="2:4" x14ac:dyDescent="0.25">
      <c r="B1256" s="25">
        <v>3121</v>
      </c>
      <c r="C1256" s="26">
        <v>83.78</v>
      </c>
      <c r="D1256" s="28">
        <v>4.59425717852684E-2</v>
      </c>
    </row>
    <row r="1257" spans="2:4" x14ac:dyDescent="0.25">
      <c r="B1257" s="25">
        <v>3122</v>
      </c>
      <c r="C1257" s="26">
        <v>84.72</v>
      </c>
      <c r="D1257" s="28">
        <v>1.12198615421342E-2</v>
      </c>
    </row>
    <row r="1258" spans="2:4" x14ac:dyDescent="0.25">
      <c r="B1258" s="25">
        <v>3123</v>
      </c>
      <c r="C1258" s="26">
        <v>90.1</v>
      </c>
      <c r="D1258" s="28">
        <v>6.3503305004721303E-2</v>
      </c>
    </row>
    <row r="1259" spans="2:4" x14ac:dyDescent="0.25">
      <c r="B1259" s="25">
        <v>3124</v>
      </c>
      <c r="C1259" s="26">
        <v>92.4</v>
      </c>
      <c r="D1259" s="28">
        <v>2.5527192008879099E-2</v>
      </c>
    </row>
    <row r="1260" spans="2:4" x14ac:dyDescent="0.25">
      <c r="B1260" s="25">
        <v>3125</v>
      </c>
      <c r="C1260" s="26">
        <v>92.49</v>
      </c>
      <c r="D1260" s="28">
        <v>9.7402597402584902E-4</v>
      </c>
    </row>
    <row r="1261" spans="2:4" x14ac:dyDescent="0.25">
      <c r="B1261" s="25">
        <v>3126</v>
      </c>
      <c r="C1261" s="26">
        <v>85.71</v>
      </c>
      <c r="D1261" s="28">
        <v>-7.3305222186182295E-2</v>
      </c>
    </row>
    <row r="1262" spans="2:4" x14ac:dyDescent="0.25">
      <c r="B1262" s="25">
        <v>3127</v>
      </c>
      <c r="C1262" s="26">
        <v>84.67</v>
      </c>
      <c r="D1262" s="28">
        <v>-1.2133940030334699E-2</v>
      </c>
    </row>
    <row r="1263" spans="2:4" x14ac:dyDescent="0.25">
      <c r="B1263" s="25">
        <v>3128</v>
      </c>
      <c r="C1263" s="26">
        <v>88.57</v>
      </c>
      <c r="D1263" s="28">
        <v>4.6061178693752196E-2</v>
      </c>
    </row>
    <row r="1264" spans="2:4" x14ac:dyDescent="0.25">
      <c r="B1264" s="25">
        <v>3129</v>
      </c>
      <c r="C1264" s="26">
        <v>90.07</v>
      </c>
      <c r="D1264" s="28">
        <v>1.6935757028339299E-2</v>
      </c>
    </row>
    <row r="1265" spans="2:4" x14ac:dyDescent="0.25">
      <c r="B1265" s="25">
        <v>3130</v>
      </c>
      <c r="C1265" s="26">
        <v>88.7</v>
      </c>
      <c r="D1265" s="28">
        <v>-1.52103919173975E-2</v>
      </c>
    </row>
    <row r="1266" spans="2:4" x14ac:dyDescent="0.25">
      <c r="B1266" s="25">
        <v>3131</v>
      </c>
      <c r="C1266" s="26">
        <v>96.86</v>
      </c>
      <c r="D1266" s="28">
        <v>9.1995490417136297E-2</v>
      </c>
    </row>
    <row r="1267" spans="2:4" x14ac:dyDescent="0.25">
      <c r="B1267" s="25">
        <v>3132</v>
      </c>
      <c r="C1267" s="26">
        <v>100.6</v>
      </c>
      <c r="D1267" s="28">
        <v>3.8612430311790097E-2</v>
      </c>
    </row>
    <row r="1268" spans="2:4" x14ac:dyDescent="0.25">
      <c r="B1268" s="25">
        <v>3133</v>
      </c>
      <c r="C1268" s="26">
        <v>101.1</v>
      </c>
      <c r="D1268" s="28">
        <v>4.9701789264413607E-3</v>
      </c>
    </row>
    <row r="1269" spans="2:4" x14ac:dyDescent="0.25">
      <c r="B1269" s="25">
        <v>3134</v>
      </c>
      <c r="C1269" s="26">
        <v>101.9</v>
      </c>
      <c r="D1269" s="28">
        <v>7.9129574678538112E-3</v>
      </c>
    </row>
    <row r="1270" spans="2:4" x14ac:dyDescent="0.25">
      <c r="B1270" s="25">
        <v>3135</v>
      </c>
      <c r="C1270" s="26">
        <v>101.2</v>
      </c>
      <c r="D1270" s="28">
        <v>-6.8694798822375204E-3</v>
      </c>
    </row>
    <row r="1271" spans="2:4" x14ac:dyDescent="0.25">
      <c r="B1271" s="25">
        <v>3136</v>
      </c>
      <c r="C1271" s="26">
        <v>101.8</v>
      </c>
      <c r="D1271" s="28">
        <v>5.9288537549406807E-3</v>
      </c>
    </row>
    <row r="1272" spans="2:4" x14ac:dyDescent="0.25">
      <c r="B1272" s="25">
        <v>3137</v>
      </c>
      <c r="C1272" s="26">
        <v>104.2</v>
      </c>
      <c r="D1272" s="28">
        <v>2.3575638506876398E-2</v>
      </c>
    </row>
    <row r="1273" spans="2:4" x14ac:dyDescent="0.25">
      <c r="B1273" s="25">
        <v>3138</v>
      </c>
      <c r="C1273" s="26">
        <v>103.3</v>
      </c>
      <c r="D1273" s="28">
        <v>-8.637236084452991E-3</v>
      </c>
    </row>
    <row r="1274" spans="2:4" x14ac:dyDescent="0.25">
      <c r="B1274" s="25">
        <v>3139</v>
      </c>
      <c r="C1274" s="26">
        <v>105.5</v>
      </c>
      <c r="D1274" s="28">
        <v>2.12971926427881E-2</v>
      </c>
    </row>
    <row r="1275" spans="2:4" x14ac:dyDescent="0.25">
      <c r="B1275" s="25">
        <v>3140</v>
      </c>
      <c r="C1275" s="26">
        <v>101.9</v>
      </c>
      <c r="D1275" s="28">
        <v>-3.4123222748815102E-2</v>
      </c>
    </row>
    <row r="1276" spans="2:4" x14ac:dyDescent="0.25">
      <c r="B1276" s="25">
        <v>3141</v>
      </c>
      <c r="C1276" s="26">
        <v>101.2</v>
      </c>
      <c r="D1276" s="28">
        <v>-6.8694798822375204E-3</v>
      </c>
    </row>
    <row r="1277" spans="2:4" x14ac:dyDescent="0.25">
      <c r="B1277" s="25">
        <v>3142</v>
      </c>
      <c r="C1277" s="26">
        <v>104.7</v>
      </c>
      <c r="D1277" s="28">
        <v>3.4584980237154096E-2</v>
      </c>
    </row>
    <row r="1278" spans="2:4" x14ac:dyDescent="0.25">
      <c r="B1278" s="25">
        <v>3143</v>
      </c>
      <c r="C1278" s="26">
        <v>103.8</v>
      </c>
      <c r="D1278" s="28">
        <v>-8.5959885386820405E-3</v>
      </c>
    </row>
    <row r="1279" spans="2:4" x14ac:dyDescent="0.25">
      <c r="B1279" s="25">
        <v>3144</v>
      </c>
      <c r="C1279" s="26">
        <v>101</v>
      </c>
      <c r="D1279" s="28">
        <v>-2.6974951830443201E-2</v>
      </c>
    </row>
    <row r="1280" spans="2:4" x14ac:dyDescent="0.25">
      <c r="B1280" s="25">
        <v>3145</v>
      </c>
      <c r="C1280" s="26">
        <v>100.6</v>
      </c>
      <c r="D1280" s="28">
        <v>-3.9603960396039604E-3</v>
      </c>
    </row>
    <row r="1281" spans="2:4" x14ac:dyDescent="0.25">
      <c r="B1281" s="25">
        <v>3146</v>
      </c>
      <c r="C1281" s="26">
        <v>99.05</v>
      </c>
      <c r="D1281" s="28">
        <v>-1.54075546719682E-2</v>
      </c>
    </row>
    <row r="1282" spans="2:4" x14ac:dyDescent="0.25">
      <c r="B1282" s="25">
        <v>3147</v>
      </c>
      <c r="C1282" s="26">
        <v>98.76</v>
      </c>
      <c r="D1282" s="28">
        <v>-2.9278142352346902E-3</v>
      </c>
    </row>
    <row r="1283" spans="2:4" x14ac:dyDescent="0.25">
      <c r="B1283" s="25">
        <v>3148</v>
      </c>
      <c r="C1283" s="26">
        <v>99.29</v>
      </c>
      <c r="D1283" s="28">
        <v>5.3665451599838E-3</v>
      </c>
    </row>
    <row r="1284" spans="2:4" x14ac:dyDescent="0.25">
      <c r="B1284" s="25">
        <v>3149</v>
      </c>
      <c r="C1284" s="26">
        <v>100.2</v>
      </c>
      <c r="D1284" s="28">
        <v>9.1650720112801398E-3</v>
      </c>
    </row>
    <row r="1285" spans="2:4" x14ac:dyDescent="0.25">
      <c r="B1285" s="25">
        <v>3150</v>
      </c>
      <c r="C1285" s="26">
        <v>97.75</v>
      </c>
      <c r="D1285" s="28">
        <v>-2.4451097804391298E-2</v>
      </c>
    </row>
    <row r="1286" spans="2:4" x14ac:dyDescent="0.25">
      <c r="B1286" s="25">
        <v>3151</v>
      </c>
      <c r="C1286" s="26">
        <v>96.23</v>
      </c>
      <c r="D1286" s="28">
        <v>-1.5549872122762199E-2</v>
      </c>
    </row>
    <row r="1287" spans="2:4" x14ac:dyDescent="0.25">
      <c r="B1287" s="25">
        <v>3152</v>
      </c>
      <c r="C1287" s="26">
        <v>93.74</v>
      </c>
      <c r="D1287" s="28">
        <v>-2.5875506598773898E-2</v>
      </c>
    </row>
    <row r="1288" spans="2:4" x14ac:dyDescent="0.25">
      <c r="B1288" s="25">
        <v>3153</v>
      </c>
      <c r="C1288" s="26">
        <v>94.28</v>
      </c>
      <c r="D1288" s="28">
        <v>5.7606144655430996E-3</v>
      </c>
    </row>
    <row r="1289" spans="2:4" x14ac:dyDescent="0.25">
      <c r="B1289" s="25">
        <v>3154</v>
      </c>
      <c r="C1289" s="26">
        <v>93.82</v>
      </c>
      <c r="D1289" s="28">
        <v>-4.8790835808231207E-3</v>
      </c>
    </row>
    <row r="1290" spans="2:4" x14ac:dyDescent="0.25">
      <c r="B1290" s="25">
        <v>3155</v>
      </c>
      <c r="C1290" s="26">
        <v>90.25</v>
      </c>
      <c r="D1290" s="28">
        <v>-3.8051588147516399E-2</v>
      </c>
    </row>
    <row r="1291" spans="2:4" x14ac:dyDescent="0.25">
      <c r="B1291" s="25">
        <v>3156</v>
      </c>
      <c r="C1291" s="26">
        <v>88.98</v>
      </c>
      <c r="D1291" s="28">
        <v>-1.40720221606647E-2</v>
      </c>
    </row>
    <row r="1292" spans="2:4" x14ac:dyDescent="0.25">
      <c r="B1292" s="25">
        <v>3157</v>
      </c>
      <c r="C1292" s="26">
        <v>88.82</v>
      </c>
      <c r="D1292" s="28">
        <v>-1.79815688918872E-3</v>
      </c>
    </row>
    <row r="1293" spans="2:4" x14ac:dyDescent="0.25">
      <c r="B1293" s="25">
        <v>3158</v>
      </c>
      <c r="C1293" s="26">
        <v>92.71</v>
      </c>
      <c r="D1293" s="28">
        <v>4.3796442242738202E-2</v>
      </c>
    </row>
    <row r="1294" spans="2:4" x14ac:dyDescent="0.25">
      <c r="B1294" s="25">
        <v>3159</v>
      </c>
      <c r="C1294" s="26">
        <v>97.41</v>
      </c>
      <c r="D1294" s="28">
        <v>5.0695717829791799E-2</v>
      </c>
    </row>
    <row r="1295" spans="2:4" x14ac:dyDescent="0.25">
      <c r="B1295" s="25">
        <v>3160</v>
      </c>
      <c r="C1295" s="26">
        <v>97.66</v>
      </c>
      <c r="D1295" s="28">
        <v>2.5664716148239303E-3</v>
      </c>
    </row>
    <row r="1296" spans="2:4" x14ac:dyDescent="0.25">
      <c r="B1296" s="25">
        <v>3161</v>
      </c>
      <c r="C1296" s="26">
        <v>97.19</v>
      </c>
      <c r="D1296" s="28">
        <v>-4.8126151955765204E-3</v>
      </c>
    </row>
    <row r="1297" spans="2:4" x14ac:dyDescent="0.25">
      <c r="B1297" s="25">
        <v>3162</v>
      </c>
      <c r="C1297" s="26">
        <v>103.9</v>
      </c>
      <c r="D1297" s="28">
        <v>6.9040024693898694E-2</v>
      </c>
    </row>
    <row r="1298" spans="2:4" x14ac:dyDescent="0.25">
      <c r="B1298" s="25">
        <v>3163</v>
      </c>
      <c r="C1298" s="26">
        <v>103.9</v>
      </c>
      <c r="D1298" s="28">
        <v>0</v>
      </c>
    </row>
    <row r="1299" spans="2:4" x14ac:dyDescent="0.25">
      <c r="B1299" s="25">
        <v>3164</v>
      </c>
      <c r="C1299" s="26">
        <v>100.6</v>
      </c>
      <c r="D1299" s="28">
        <v>-3.1761308950914398E-2</v>
      </c>
    </row>
    <row r="1300" spans="2:4" x14ac:dyDescent="0.25">
      <c r="B1300" s="25">
        <v>3165</v>
      </c>
      <c r="C1300" s="26">
        <v>94.71</v>
      </c>
      <c r="D1300" s="28">
        <v>-5.8548707753479097E-2</v>
      </c>
    </row>
    <row r="1301" spans="2:4" x14ac:dyDescent="0.25">
      <c r="B1301" s="25">
        <v>3166</v>
      </c>
      <c r="C1301" s="26">
        <v>96.11</v>
      </c>
      <c r="D1301" s="28">
        <v>1.4781966001478299E-2</v>
      </c>
    </row>
    <row r="1302" spans="2:4" x14ac:dyDescent="0.25">
      <c r="B1302" s="25">
        <v>3167</v>
      </c>
      <c r="C1302" s="26">
        <v>99.71</v>
      </c>
      <c r="D1302" s="28">
        <v>3.74570804286753E-2</v>
      </c>
    </row>
    <row r="1303" spans="2:4" x14ac:dyDescent="0.25">
      <c r="B1303" s="25">
        <v>3168</v>
      </c>
      <c r="C1303" s="26">
        <v>98.23</v>
      </c>
      <c r="D1303" s="28">
        <v>-1.48430448300069E-2</v>
      </c>
    </row>
    <row r="1304" spans="2:4" x14ac:dyDescent="0.25">
      <c r="B1304" s="25">
        <v>3169</v>
      </c>
      <c r="C1304" s="26">
        <v>100.1</v>
      </c>
      <c r="D1304" s="28">
        <v>1.9036954087345799E-2</v>
      </c>
    </row>
    <row r="1305" spans="2:4" x14ac:dyDescent="0.25">
      <c r="B1305" s="25">
        <v>3170</v>
      </c>
      <c r="C1305" s="26">
        <v>102.1</v>
      </c>
      <c r="D1305" s="28">
        <v>1.9980019980020001E-2</v>
      </c>
    </row>
    <row r="1306" spans="2:4" x14ac:dyDescent="0.25">
      <c r="B1306" s="25">
        <v>3171</v>
      </c>
      <c r="C1306" s="26">
        <v>99.73</v>
      </c>
      <c r="D1306" s="28">
        <v>-2.3212536728697299E-2</v>
      </c>
    </row>
    <row r="1307" spans="2:4" x14ac:dyDescent="0.25">
      <c r="B1307" s="25">
        <v>3172</v>
      </c>
      <c r="C1307" s="26">
        <v>101.7</v>
      </c>
      <c r="D1307" s="28">
        <v>1.97533340018048E-2</v>
      </c>
    </row>
    <row r="1308" spans="2:4" x14ac:dyDescent="0.25">
      <c r="B1308" s="25">
        <v>3173</v>
      </c>
      <c r="C1308" s="26">
        <v>102.7</v>
      </c>
      <c r="D1308" s="28">
        <v>9.8328416912487615E-3</v>
      </c>
    </row>
    <row r="1309" spans="2:4" x14ac:dyDescent="0.25">
      <c r="B1309" s="25">
        <v>3174</v>
      </c>
      <c r="C1309" s="26">
        <v>107.4</v>
      </c>
      <c r="D1309" s="28">
        <v>4.5764362220058502E-2</v>
      </c>
    </row>
    <row r="1310" spans="2:4" x14ac:dyDescent="0.25">
      <c r="B1310" s="25">
        <v>3175</v>
      </c>
      <c r="C1310" s="26">
        <v>108.6</v>
      </c>
      <c r="D1310" s="28">
        <v>1.1173184357541799E-2</v>
      </c>
    </row>
    <row r="1311" spans="2:4" x14ac:dyDescent="0.25">
      <c r="B1311" s="25">
        <v>3176</v>
      </c>
      <c r="C1311" s="26">
        <v>104.5</v>
      </c>
      <c r="D1311" s="28">
        <v>-3.7753222836095703E-2</v>
      </c>
    </row>
    <row r="1312" spans="2:4" x14ac:dyDescent="0.25">
      <c r="B1312" s="25">
        <v>3177</v>
      </c>
      <c r="C1312" s="26">
        <v>103.7</v>
      </c>
      <c r="D1312" s="28">
        <v>-7.6555023923444709E-3</v>
      </c>
    </row>
    <row r="1313" spans="2:4" x14ac:dyDescent="0.25">
      <c r="B1313" s="25">
        <v>3178</v>
      </c>
      <c r="C1313" s="26">
        <v>107.8</v>
      </c>
      <c r="D1313" s="28">
        <v>3.95371263259401E-2</v>
      </c>
    </row>
    <row r="1314" spans="2:4" x14ac:dyDescent="0.25">
      <c r="B1314" s="25">
        <v>3179</v>
      </c>
      <c r="C1314" s="26">
        <v>110.9</v>
      </c>
      <c r="D1314" s="28">
        <v>2.8756957328385898E-2</v>
      </c>
    </row>
    <row r="1315" spans="2:4" x14ac:dyDescent="0.25">
      <c r="B1315" s="25">
        <v>3180</v>
      </c>
      <c r="C1315" s="26">
        <v>115.3</v>
      </c>
      <c r="D1315" s="28">
        <v>3.9675383228133403E-2</v>
      </c>
    </row>
    <row r="1316" spans="2:4" x14ac:dyDescent="0.25">
      <c r="B1316" s="25">
        <v>3181</v>
      </c>
      <c r="C1316" s="26">
        <v>104.7</v>
      </c>
      <c r="D1316" s="28">
        <v>-9.1934084995663495E-2</v>
      </c>
    </row>
    <row r="1317" spans="2:4" x14ac:dyDescent="0.25">
      <c r="B1317" s="25">
        <v>3182</v>
      </c>
      <c r="C1317" s="26">
        <v>103</v>
      </c>
      <c r="D1317" s="28">
        <v>-1.62368672397326E-2</v>
      </c>
    </row>
    <row r="1318" spans="2:4" x14ac:dyDescent="0.25">
      <c r="B1318" s="25">
        <v>3183</v>
      </c>
      <c r="C1318" s="26">
        <v>107.7</v>
      </c>
      <c r="D1318" s="28">
        <v>4.5631067961165096E-2</v>
      </c>
    </row>
    <row r="1319" spans="2:4" x14ac:dyDescent="0.25">
      <c r="B1319" s="25">
        <v>3184</v>
      </c>
      <c r="C1319" s="26">
        <v>114.6</v>
      </c>
      <c r="D1319" s="28">
        <v>6.4066852367687901E-2</v>
      </c>
    </row>
    <row r="1320" spans="2:4" x14ac:dyDescent="0.25">
      <c r="B1320" s="25">
        <v>3185</v>
      </c>
      <c r="C1320" s="26">
        <v>119.8</v>
      </c>
      <c r="D1320" s="28">
        <v>4.5375218150087299E-2</v>
      </c>
    </row>
    <row r="1321" spans="2:4" x14ac:dyDescent="0.25">
      <c r="B1321" s="25">
        <v>3186</v>
      </c>
      <c r="C1321" s="26">
        <v>123.5</v>
      </c>
      <c r="D1321" s="28">
        <v>3.0884808013355698E-2</v>
      </c>
    </row>
    <row r="1322" spans="2:4" x14ac:dyDescent="0.25">
      <c r="B1322" s="25">
        <v>3187</v>
      </c>
      <c r="C1322" s="26">
        <v>126.5</v>
      </c>
      <c r="D1322" s="28">
        <v>2.4291497975708499E-2</v>
      </c>
    </row>
    <row r="1323" spans="2:4" x14ac:dyDescent="0.25">
      <c r="B1323" s="25">
        <v>3188</v>
      </c>
      <c r="C1323" s="26">
        <v>130.19999999999999</v>
      </c>
      <c r="D1323" s="28">
        <v>2.9249011857707299E-2</v>
      </c>
    </row>
    <row r="1324" spans="2:4" x14ac:dyDescent="0.25">
      <c r="B1324" s="25">
        <v>3189</v>
      </c>
      <c r="C1324" s="26">
        <v>135.69999999999999</v>
      </c>
      <c r="D1324" s="28">
        <v>4.2242703533026199E-2</v>
      </c>
    </row>
    <row r="1325" spans="2:4" x14ac:dyDescent="0.25">
      <c r="B1325" s="25">
        <v>3190</v>
      </c>
      <c r="C1325" s="26">
        <v>133.5</v>
      </c>
      <c r="D1325" s="28">
        <v>-1.6212232866617399E-2</v>
      </c>
    </row>
    <row r="1326" spans="2:4" x14ac:dyDescent="0.25">
      <c r="B1326" s="25">
        <v>3191</v>
      </c>
      <c r="C1326" s="26">
        <v>133</v>
      </c>
      <c r="D1326" s="28">
        <v>-3.7453183520599303E-3</v>
      </c>
    </row>
    <row r="1327" spans="2:4" x14ac:dyDescent="0.25">
      <c r="B1327" s="25">
        <v>3192</v>
      </c>
      <c r="C1327" s="26">
        <v>128.4</v>
      </c>
      <c r="D1327" s="28">
        <v>-3.4586466165413499E-2</v>
      </c>
    </row>
    <row r="1328" spans="2:4" x14ac:dyDescent="0.25">
      <c r="B1328" s="25">
        <v>3193</v>
      </c>
      <c r="C1328" s="26">
        <v>133.19999999999999</v>
      </c>
      <c r="D1328" s="28">
        <v>3.7383177570093198E-2</v>
      </c>
    </row>
    <row r="1329" spans="2:4" x14ac:dyDescent="0.25">
      <c r="B1329" s="25">
        <v>3194</v>
      </c>
      <c r="C1329" s="26">
        <v>134.4</v>
      </c>
      <c r="D1329" s="28">
        <v>9.0090090090091408E-3</v>
      </c>
    </row>
    <row r="1330" spans="2:4" x14ac:dyDescent="0.25">
      <c r="B1330" s="25">
        <v>3195</v>
      </c>
      <c r="C1330" s="26">
        <v>131.69999999999999</v>
      </c>
      <c r="D1330" s="28">
        <v>-2.0089285714285799E-2</v>
      </c>
    </row>
    <row r="1331" spans="2:4" x14ac:dyDescent="0.25">
      <c r="B1331" s="25">
        <v>3196</v>
      </c>
      <c r="C1331" s="26">
        <v>132.30000000000001</v>
      </c>
      <c r="D1331" s="28">
        <v>4.5558086560366605E-3</v>
      </c>
    </row>
    <row r="1332" spans="2:4" x14ac:dyDescent="0.25">
      <c r="B1332" s="25">
        <v>3197</v>
      </c>
      <c r="C1332" s="26">
        <v>129.1</v>
      </c>
      <c r="D1332" s="28">
        <v>-2.4187452758881501E-2</v>
      </c>
    </row>
    <row r="1333" spans="2:4" x14ac:dyDescent="0.25">
      <c r="B1333" s="25">
        <v>3198</v>
      </c>
      <c r="C1333" s="26">
        <v>129.6</v>
      </c>
      <c r="D1333" s="28">
        <v>3.8729666924863801E-3</v>
      </c>
    </row>
    <row r="1334" spans="2:4" x14ac:dyDescent="0.25">
      <c r="B1334" s="25">
        <v>3199</v>
      </c>
      <c r="C1334" s="26">
        <v>118.3</v>
      </c>
      <c r="D1334" s="28">
        <v>-8.7191358024691398E-2</v>
      </c>
    </row>
    <row r="1335" spans="2:4" x14ac:dyDescent="0.25">
      <c r="B1335" s="25">
        <v>3200</v>
      </c>
      <c r="C1335" s="26">
        <v>119.8</v>
      </c>
      <c r="D1335" s="28">
        <v>1.2679628064243399E-2</v>
      </c>
    </row>
    <row r="1336" spans="2:4" x14ac:dyDescent="0.25">
      <c r="B1336" s="25">
        <v>3201</v>
      </c>
      <c r="C1336" s="26">
        <v>122.9</v>
      </c>
      <c r="D1336" s="28">
        <v>2.58764607679467E-2</v>
      </c>
    </row>
    <row r="1337" spans="2:4" x14ac:dyDescent="0.25">
      <c r="B1337" s="25">
        <v>3202</v>
      </c>
      <c r="C1337" s="26">
        <v>123.8</v>
      </c>
      <c r="D1337" s="28">
        <v>7.3230268510984207E-3</v>
      </c>
    </row>
    <row r="1338" spans="2:4" x14ac:dyDescent="0.25">
      <c r="B1338" s="25">
        <v>3203</v>
      </c>
      <c r="C1338" s="26">
        <v>117.3</v>
      </c>
      <c r="D1338" s="28">
        <v>-5.2504038772213199E-2</v>
      </c>
    </row>
    <row r="1339" spans="2:4" x14ac:dyDescent="0.25">
      <c r="B1339" s="25">
        <v>3204</v>
      </c>
      <c r="C1339" s="26">
        <v>114.5</v>
      </c>
      <c r="D1339" s="28">
        <v>-2.38704177323102E-2</v>
      </c>
    </row>
    <row r="1340" spans="2:4" x14ac:dyDescent="0.25">
      <c r="B1340" s="25">
        <v>3205</v>
      </c>
      <c r="C1340" s="26">
        <v>110.8</v>
      </c>
      <c r="D1340" s="28">
        <v>-3.2314410480349297E-2</v>
      </c>
    </row>
    <row r="1341" spans="2:4" x14ac:dyDescent="0.25">
      <c r="B1341" s="25">
        <v>3206</v>
      </c>
      <c r="C1341" s="26">
        <v>116.3</v>
      </c>
      <c r="D1341" s="28">
        <v>4.9638989169675102E-2</v>
      </c>
    </row>
    <row r="1342" spans="2:4" x14ac:dyDescent="0.25">
      <c r="B1342" s="25">
        <v>3207</v>
      </c>
      <c r="C1342" s="26">
        <v>116.4</v>
      </c>
      <c r="D1342" s="28">
        <v>8.5984522785898009E-4</v>
      </c>
    </row>
    <row r="1343" spans="2:4" x14ac:dyDescent="0.25">
      <c r="B1343" s="25">
        <v>3208</v>
      </c>
      <c r="C1343" s="26">
        <v>109.7</v>
      </c>
      <c r="D1343" s="28">
        <v>-5.7560137457044698E-2</v>
      </c>
    </row>
    <row r="1344" spans="2:4" x14ac:dyDescent="0.25">
      <c r="B1344" s="25">
        <v>3209</v>
      </c>
      <c r="C1344" s="26">
        <v>109.4</v>
      </c>
      <c r="D1344" s="28">
        <v>-2.73473108477662E-3</v>
      </c>
    </row>
    <row r="1345" spans="2:4" x14ac:dyDescent="0.25">
      <c r="B1345" s="25">
        <v>3210</v>
      </c>
      <c r="C1345" s="26">
        <v>109.7</v>
      </c>
      <c r="D1345" s="28">
        <v>2.7422303473492201E-3</v>
      </c>
    </row>
    <row r="1346" spans="2:4" x14ac:dyDescent="0.25">
      <c r="B1346" s="25">
        <v>3211</v>
      </c>
      <c r="C1346" s="26">
        <v>122.4</v>
      </c>
      <c r="D1346" s="28">
        <v>0.115770282588879</v>
      </c>
    </row>
    <row r="1347" spans="2:4" x14ac:dyDescent="0.25">
      <c r="B1347" s="25">
        <v>3212</v>
      </c>
      <c r="C1347" s="26">
        <v>132.69999999999999</v>
      </c>
      <c r="D1347" s="28">
        <v>8.41503267973856E-2</v>
      </c>
    </row>
    <row r="1348" spans="2:4" x14ac:dyDescent="0.25">
      <c r="B1348" s="25">
        <v>3213</v>
      </c>
      <c r="C1348" s="26">
        <v>138.1</v>
      </c>
      <c r="D1348" s="28">
        <v>4.0693293142426597E-2</v>
      </c>
    </row>
    <row r="1349" spans="2:4" x14ac:dyDescent="0.25">
      <c r="B1349" s="25">
        <v>3214</v>
      </c>
      <c r="C1349" s="26">
        <v>139.4</v>
      </c>
      <c r="D1349" s="28">
        <v>9.4134685010862605E-3</v>
      </c>
    </row>
    <row r="1350" spans="2:4" x14ac:dyDescent="0.25">
      <c r="B1350" s="25">
        <v>3215</v>
      </c>
      <c r="C1350" s="26">
        <v>144.30000000000001</v>
      </c>
      <c r="D1350" s="28">
        <v>3.5150645624103298E-2</v>
      </c>
    </row>
    <row r="1351" spans="2:4" x14ac:dyDescent="0.25">
      <c r="B1351" s="25">
        <v>3216</v>
      </c>
      <c r="C1351" s="26">
        <v>146.80000000000001</v>
      </c>
      <c r="D1351" s="28">
        <v>1.7325017325017199E-2</v>
      </c>
    </row>
    <row r="1352" spans="2:4" x14ac:dyDescent="0.25">
      <c r="B1352" s="25">
        <v>3217</v>
      </c>
      <c r="C1352" s="26">
        <v>151.9</v>
      </c>
      <c r="D1352" s="28">
        <v>3.4741144414168999E-2</v>
      </c>
    </row>
    <row r="1353" spans="2:4" x14ac:dyDescent="0.25">
      <c r="B1353" s="25">
        <v>3218</v>
      </c>
      <c r="C1353" s="26">
        <v>157.69999999999999</v>
      </c>
      <c r="D1353" s="28">
        <v>3.8183015141540301E-2</v>
      </c>
    </row>
    <row r="1354" spans="2:4" x14ac:dyDescent="0.25">
      <c r="B1354" s="25">
        <v>3219</v>
      </c>
      <c r="C1354" s="26">
        <v>164.1</v>
      </c>
      <c r="D1354" s="28">
        <v>4.0583386176284098E-2</v>
      </c>
    </row>
    <row r="1355" spans="2:4" x14ac:dyDescent="0.25">
      <c r="B1355" s="25">
        <v>3220</v>
      </c>
      <c r="C1355" s="26">
        <v>166.4</v>
      </c>
      <c r="D1355" s="28">
        <v>1.40158439975626E-2</v>
      </c>
    </row>
    <row r="1356" spans="2:4" x14ac:dyDescent="0.25">
      <c r="B1356" s="25">
        <v>3221</v>
      </c>
      <c r="C1356" s="26">
        <v>167</v>
      </c>
      <c r="D1356" s="28">
        <v>3.6057692307691603E-3</v>
      </c>
    </row>
    <row r="1357" spans="2:4" x14ac:dyDescent="0.25">
      <c r="B1357" s="25">
        <v>3222</v>
      </c>
      <c r="C1357" s="26">
        <v>162.4</v>
      </c>
      <c r="D1357" s="28">
        <v>-2.75449101796407E-2</v>
      </c>
    </row>
    <row r="1358" spans="2:4" x14ac:dyDescent="0.25">
      <c r="B1358" s="25">
        <v>3223</v>
      </c>
      <c r="C1358" s="26">
        <v>167.2</v>
      </c>
      <c r="D1358" s="28">
        <v>2.95566502463054E-2</v>
      </c>
    </row>
    <row r="1359" spans="2:4" x14ac:dyDescent="0.25">
      <c r="B1359" s="25">
        <v>3224</v>
      </c>
      <c r="C1359" s="26">
        <v>167.7</v>
      </c>
      <c r="D1359" s="28">
        <v>2.99043062200965E-3</v>
      </c>
    </row>
    <row r="1360" spans="2:4" x14ac:dyDescent="0.25">
      <c r="B1360" s="25">
        <v>3225</v>
      </c>
      <c r="C1360" s="26">
        <v>165.2</v>
      </c>
      <c r="D1360" s="28">
        <v>-1.49075730471079E-2</v>
      </c>
    </row>
    <row r="1361" spans="2:4" x14ac:dyDescent="0.25">
      <c r="B1361" s="25">
        <v>3226</v>
      </c>
      <c r="C1361" s="26">
        <v>164.4</v>
      </c>
      <c r="D1361" s="28">
        <v>-4.8426150121064805E-3</v>
      </c>
    </row>
    <row r="1362" spans="2:4" x14ac:dyDescent="0.25">
      <c r="B1362" s="25">
        <v>3227</v>
      </c>
      <c r="C1362" s="26">
        <v>166.4</v>
      </c>
      <c r="D1362" s="28">
        <v>1.2165450121654599E-2</v>
      </c>
    </row>
    <row r="1363" spans="2:4" x14ac:dyDescent="0.25">
      <c r="B1363" s="25">
        <v>3228</v>
      </c>
      <c r="C1363" s="26">
        <v>157.30000000000001</v>
      </c>
      <c r="D1363" s="28">
        <v>-5.46875E-2</v>
      </c>
    </row>
    <row r="1364" spans="2:4" x14ac:dyDescent="0.25">
      <c r="B1364" s="25">
        <v>3229</v>
      </c>
      <c r="C1364" s="26">
        <v>157.4</v>
      </c>
      <c r="D1364" s="28">
        <v>6.3572790845523009E-4</v>
      </c>
    </row>
    <row r="1365" spans="2:4" x14ac:dyDescent="0.25">
      <c r="B1365" s="25">
        <v>3230</v>
      </c>
      <c r="C1365" s="26">
        <v>157.6</v>
      </c>
      <c r="D1365" s="28">
        <v>1.2706480304955901E-3</v>
      </c>
    </row>
    <row r="1366" spans="2:4" x14ac:dyDescent="0.25">
      <c r="B1366" s="25">
        <v>3231</v>
      </c>
      <c r="C1366" s="26">
        <v>156.6</v>
      </c>
      <c r="D1366" s="28">
        <v>-6.3451776649746704E-3</v>
      </c>
    </row>
    <row r="1367" spans="2:4" x14ac:dyDescent="0.25">
      <c r="B1367" s="25">
        <v>3232</v>
      </c>
      <c r="C1367" s="26">
        <v>153.1</v>
      </c>
      <c r="D1367" s="28">
        <v>-2.2349936143039598E-2</v>
      </c>
    </row>
    <row r="1368" spans="2:4" x14ac:dyDescent="0.25">
      <c r="B1368" s="25">
        <v>3233</v>
      </c>
      <c r="C1368" s="26">
        <v>151.1</v>
      </c>
      <c r="D1368" s="28">
        <v>-1.3063357282821699E-2</v>
      </c>
    </row>
    <row r="1369" spans="2:4" x14ac:dyDescent="0.25">
      <c r="B1369" s="25">
        <v>3234</v>
      </c>
      <c r="C1369" s="26">
        <v>164.4</v>
      </c>
      <c r="D1369" s="28">
        <v>8.8021178027796201E-2</v>
      </c>
    </row>
    <row r="1370" spans="2:4" x14ac:dyDescent="0.25">
      <c r="B1370" s="25">
        <v>3235</v>
      </c>
      <c r="C1370" s="26">
        <v>166.1</v>
      </c>
      <c r="D1370" s="28">
        <v>1.03406326034063E-2</v>
      </c>
    </row>
    <row r="1371" spans="2:4" x14ac:dyDescent="0.25">
      <c r="B1371" s="25">
        <v>3236</v>
      </c>
      <c r="C1371" s="26">
        <v>164.8</v>
      </c>
      <c r="D1371" s="28">
        <v>-7.8266104756169498E-3</v>
      </c>
    </row>
    <row r="1372" spans="2:4" x14ac:dyDescent="0.25">
      <c r="B1372" s="25">
        <v>3237</v>
      </c>
      <c r="C1372" s="26">
        <v>166.3</v>
      </c>
      <c r="D1372" s="28">
        <v>9.101941747572841E-3</v>
      </c>
    </row>
    <row r="1373" spans="2:4" x14ac:dyDescent="0.25">
      <c r="B1373" s="25">
        <v>3238</v>
      </c>
      <c r="C1373" s="26">
        <v>164.5</v>
      </c>
      <c r="D1373" s="28">
        <v>-1.0823812387252101E-2</v>
      </c>
    </row>
    <row r="1374" spans="2:4" x14ac:dyDescent="0.25">
      <c r="B1374" s="25">
        <v>3239</v>
      </c>
      <c r="C1374" s="26">
        <v>171.6</v>
      </c>
      <c r="D1374" s="28">
        <v>4.3161094224923896E-2</v>
      </c>
    </row>
    <row r="1375" spans="2:4" x14ac:dyDescent="0.25">
      <c r="B1375" s="25">
        <v>3240</v>
      </c>
      <c r="C1375" s="26">
        <v>180.9</v>
      </c>
      <c r="D1375" s="28">
        <v>5.4195804195804199E-2</v>
      </c>
    </row>
    <row r="1376" spans="2:4" x14ac:dyDescent="0.25">
      <c r="B1376" s="25">
        <v>3241</v>
      </c>
      <c r="C1376" s="26">
        <v>179.4</v>
      </c>
      <c r="D1376" s="28">
        <v>-8.2918739635157203E-3</v>
      </c>
    </row>
    <row r="1377" spans="2:4" x14ac:dyDescent="0.25">
      <c r="B1377" s="25">
        <v>3242</v>
      </c>
      <c r="C1377" s="26">
        <v>180.6</v>
      </c>
      <c r="D1377" s="28">
        <v>6.6889632107023402E-3</v>
      </c>
    </row>
    <row r="1378" spans="2:4" x14ac:dyDescent="0.25">
      <c r="B1378" s="25">
        <v>3243</v>
      </c>
      <c r="C1378" s="26">
        <v>184.9</v>
      </c>
      <c r="D1378" s="28">
        <v>2.3809523809523898E-2</v>
      </c>
    </row>
    <row r="1379" spans="2:4" x14ac:dyDescent="0.25">
      <c r="B1379" s="25">
        <v>3244</v>
      </c>
      <c r="C1379" s="26">
        <v>188.9</v>
      </c>
      <c r="D1379" s="28">
        <v>2.16333153055706E-2</v>
      </c>
    </row>
    <row r="1380" spans="2:4" x14ac:dyDescent="0.25">
      <c r="B1380" s="25">
        <v>3245</v>
      </c>
      <c r="C1380" s="26">
        <v>192.5</v>
      </c>
      <c r="D1380" s="28">
        <v>1.9057702488088898E-2</v>
      </c>
    </row>
    <row r="1381" spans="2:4" x14ac:dyDescent="0.25">
      <c r="B1381" s="25">
        <v>3246</v>
      </c>
      <c r="C1381" s="26">
        <v>188.3</v>
      </c>
      <c r="D1381" s="28">
        <v>-2.1818181818181698E-2</v>
      </c>
    </row>
    <row r="1382" spans="2:4" x14ac:dyDescent="0.25">
      <c r="B1382" s="25">
        <v>3247</v>
      </c>
      <c r="C1382" s="26">
        <v>184.1</v>
      </c>
      <c r="D1382" s="28">
        <v>-2.2304832713754698E-2</v>
      </c>
    </row>
    <row r="1383" spans="2:4" x14ac:dyDescent="0.25">
      <c r="B1383" s="25">
        <v>3248</v>
      </c>
      <c r="C1383" s="26">
        <v>186.2</v>
      </c>
      <c r="D1383" s="28">
        <v>1.14068441064639E-2</v>
      </c>
    </row>
    <row r="1384" spans="2:4" x14ac:dyDescent="0.25">
      <c r="B1384" s="25">
        <v>3249</v>
      </c>
      <c r="C1384" s="26">
        <v>197.5</v>
      </c>
      <c r="D1384" s="28">
        <v>6.0687432867884097E-2</v>
      </c>
    </row>
    <row r="1385" spans="2:4" x14ac:dyDescent="0.25">
      <c r="B1385" s="25">
        <v>3250</v>
      </c>
      <c r="C1385" s="26">
        <v>207.3</v>
      </c>
      <c r="D1385" s="28">
        <v>4.96202531645571E-2</v>
      </c>
    </row>
    <row r="1386" spans="2:4" x14ac:dyDescent="0.25">
      <c r="B1386" s="25">
        <v>3251</v>
      </c>
      <c r="C1386" s="26">
        <v>208.2</v>
      </c>
      <c r="D1386" s="28">
        <v>4.3415340086829807E-3</v>
      </c>
    </row>
    <row r="1387" spans="2:4" x14ac:dyDescent="0.25">
      <c r="B1387" s="25">
        <v>3252</v>
      </c>
      <c r="C1387" s="26">
        <v>219.4</v>
      </c>
      <c r="D1387" s="28">
        <v>5.3794428434198002E-2</v>
      </c>
    </row>
    <row r="1388" spans="2:4" x14ac:dyDescent="0.25">
      <c r="B1388" s="25">
        <v>3253</v>
      </c>
      <c r="C1388" s="26">
        <v>232.3</v>
      </c>
      <c r="D1388" s="28">
        <v>5.8796718322698296E-2</v>
      </c>
    </row>
    <row r="1389" spans="2:4" x14ac:dyDescent="0.25">
      <c r="B1389" s="25">
        <v>3254</v>
      </c>
      <c r="C1389" s="26">
        <v>238</v>
      </c>
      <c r="D1389" s="28">
        <v>2.45372363323288E-2</v>
      </c>
    </row>
    <row r="1390" spans="2:4" x14ac:dyDescent="0.25">
      <c r="B1390" s="25">
        <v>3255</v>
      </c>
      <c r="C1390" s="26">
        <v>238.5</v>
      </c>
      <c r="D1390" s="28">
        <v>2.1008403361344502E-3</v>
      </c>
    </row>
    <row r="1391" spans="2:4" x14ac:dyDescent="0.25">
      <c r="B1391" s="25">
        <v>3256</v>
      </c>
      <c r="C1391" s="26">
        <v>245.3</v>
      </c>
      <c r="D1391" s="28">
        <v>2.8511530398323003E-2</v>
      </c>
    </row>
    <row r="1392" spans="2:4" x14ac:dyDescent="0.25">
      <c r="B1392" s="25">
        <v>3257</v>
      </c>
      <c r="C1392" s="26">
        <v>240.2</v>
      </c>
      <c r="D1392" s="28">
        <v>-2.0790868324500701E-2</v>
      </c>
    </row>
    <row r="1393" spans="2:4" x14ac:dyDescent="0.25">
      <c r="B1393" s="25">
        <v>3258</v>
      </c>
      <c r="C1393" s="26">
        <v>245</v>
      </c>
      <c r="D1393" s="28">
        <v>1.9983347210657899E-2</v>
      </c>
    </row>
    <row r="1394" spans="2:4" x14ac:dyDescent="0.25">
      <c r="B1394" s="25">
        <v>3259</v>
      </c>
      <c r="C1394" s="26">
        <v>238.3</v>
      </c>
      <c r="D1394" s="28">
        <v>-2.7346938775510199E-2</v>
      </c>
    </row>
    <row r="1395" spans="2:4" x14ac:dyDescent="0.25">
      <c r="B1395" s="25">
        <v>3260</v>
      </c>
      <c r="C1395" s="26">
        <v>237.4</v>
      </c>
      <c r="D1395" s="28">
        <v>-3.7767519932857502E-3</v>
      </c>
    </row>
    <row r="1396" spans="2:4" x14ac:dyDescent="0.25">
      <c r="B1396" s="25">
        <v>3261</v>
      </c>
      <c r="C1396" s="26">
        <v>245.1</v>
      </c>
      <c r="D1396" s="28">
        <v>3.2434709351305796E-2</v>
      </c>
    </row>
    <row r="1397" spans="2:4" x14ac:dyDescent="0.25">
      <c r="B1397" s="25">
        <v>3262</v>
      </c>
      <c r="C1397" s="26">
        <v>248.6</v>
      </c>
      <c r="D1397" s="28">
        <v>1.42798857609139E-2</v>
      </c>
    </row>
    <row r="1398" spans="2:4" x14ac:dyDescent="0.25">
      <c r="B1398" s="25">
        <v>3263</v>
      </c>
      <c r="C1398" s="26">
        <v>264.5</v>
      </c>
      <c r="D1398" s="28">
        <v>6.3958165728077193E-2</v>
      </c>
    </row>
    <row r="1399" spans="2:4" x14ac:dyDescent="0.25">
      <c r="B1399" s="25">
        <v>3264</v>
      </c>
      <c r="C1399" s="26">
        <v>280.89999999999998</v>
      </c>
      <c r="D1399" s="28">
        <v>6.2003780718336496E-2</v>
      </c>
    </row>
    <row r="1400" spans="2:4" x14ac:dyDescent="0.25">
      <c r="B1400" s="25">
        <v>3265</v>
      </c>
      <c r="C1400" s="26">
        <v>292.5</v>
      </c>
      <c r="D1400" s="28">
        <v>4.1295834816660798E-2</v>
      </c>
    </row>
    <row r="1401" spans="2:4" x14ac:dyDescent="0.25">
      <c r="B1401" s="25">
        <v>3266</v>
      </c>
      <c r="C1401" s="26">
        <v>289.3</v>
      </c>
      <c r="D1401" s="28">
        <v>-1.09401709401709E-2</v>
      </c>
    </row>
    <row r="1402" spans="2:4" x14ac:dyDescent="0.25">
      <c r="B1402" s="25">
        <v>3267</v>
      </c>
      <c r="C1402" s="26">
        <v>289.10000000000002</v>
      </c>
      <c r="D1402" s="28">
        <v>-6.9132388524018008E-4</v>
      </c>
    </row>
    <row r="1403" spans="2:4" x14ac:dyDescent="0.25">
      <c r="B1403" s="25">
        <v>3268</v>
      </c>
      <c r="C1403" s="26">
        <v>301.39999999999998</v>
      </c>
      <c r="D1403" s="28">
        <v>4.2545831892078598E-2</v>
      </c>
    </row>
    <row r="1404" spans="2:4" x14ac:dyDescent="0.25">
      <c r="B1404" s="25">
        <v>3269</v>
      </c>
      <c r="C1404" s="26">
        <v>310.10000000000002</v>
      </c>
      <c r="D1404" s="28">
        <v>2.8865295288653003E-2</v>
      </c>
    </row>
    <row r="1405" spans="2:4" x14ac:dyDescent="0.25">
      <c r="B1405" s="25">
        <v>3270</v>
      </c>
      <c r="C1405" s="26">
        <v>329.4</v>
      </c>
      <c r="D1405" s="28">
        <v>6.2237987745888297E-2</v>
      </c>
    </row>
    <row r="1406" spans="2:4" x14ac:dyDescent="0.25">
      <c r="B1406" s="25">
        <v>3271</v>
      </c>
      <c r="C1406" s="26">
        <v>318.7</v>
      </c>
      <c r="D1406" s="28">
        <v>-3.24833029751063E-2</v>
      </c>
    </row>
    <row r="1407" spans="2:4" x14ac:dyDescent="0.25">
      <c r="B1407" s="25">
        <v>3272</v>
      </c>
      <c r="C1407" s="26">
        <v>280.2</v>
      </c>
      <c r="D1407" s="28">
        <v>-0.12080326325698201</v>
      </c>
    </row>
    <row r="1408" spans="2:4" x14ac:dyDescent="0.25">
      <c r="B1408" s="25">
        <v>3273</v>
      </c>
      <c r="C1408" s="26">
        <v>245</v>
      </c>
      <c r="D1408" s="28">
        <v>-0.12562455389007801</v>
      </c>
    </row>
    <row r="1409" spans="2:4" x14ac:dyDescent="0.25">
      <c r="B1409" s="25">
        <v>3274</v>
      </c>
      <c r="C1409" s="26">
        <v>241</v>
      </c>
      <c r="D1409" s="28">
        <v>-1.6326530612244899E-2</v>
      </c>
    </row>
    <row r="1410" spans="2:4" x14ac:dyDescent="0.25">
      <c r="B1410" s="25">
        <v>3275</v>
      </c>
      <c r="C1410" s="26">
        <v>250.5</v>
      </c>
      <c r="D1410" s="28">
        <v>3.9419087136929501E-2</v>
      </c>
    </row>
    <row r="1411" spans="2:4" x14ac:dyDescent="0.25">
      <c r="B1411" s="25">
        <v>3276</v>
      </c>
      <c r="C1411" s="26">
        <v>258.10000000000002</v>
      </c>
      <c r="D1411" s="28">
        <v>3.0339321357285599E-2</v>
      </c>
    </row>
    <row r="1412" spans="2:4" x14ac:dyDescent="0.25">
      <c r="B1412" s="25">
        <v>3277</v>
      </c>
      <c r="C1412" s="26">
        <v>265.7</v>
      </c>
      <c r="D1412" s="28">
        <v>2.94459511817124E-2</v>
      </c>
    </row>
    <row r="1413" spans="2:4" x14ac:dyDescent="0.25">
      <c r="B1413" s="25">
        <v>3278</v>
      </c>
      <c r="C1413" s="26">
        <v>262.60000000000002</v>
      </c>
      <c r="D1413" s="28">
        <v>-1.16672939405343E-2</v>
      </c>
    </row>
    <row r="1414" spans="2:4" x14ac:dyDescent="0.25">
      <c r="B1414" s="25">
        <v>3279</v>
      </c>
      <c r="C1414" s="26">
        <v>256.10000000000002</v>
      </c>
      <c r="D1414" s="28">
        <v>-2.4752475247524799E-2</v>
      </c>
    </row>
    <row r="1415" spans="2:4" x14ac:dyDescent="0.25">
      <c r="B1415" s="25">
        <v>3280</v>
      </c>
      <c r="C1415" s="26">
        <v>270.7</v>
      </c>
      <c r="D1415" s="28">
        <v>5.7008980866848802E-2</v>
      </c>
    </row>
    <row r="1416" spans="2:4" x14ac:dyDescent="0.25">
      <c r="B1416" s="25">
        <v>3281</v>
      </c>
      <c r="C1416" s="26">
        <v>269.10000000000002</v>
      </c>
      <c r="D1416" s="28">
        <v>-5.9106021425931994E-3</v>
      </c>
    </row>
    <row r="1417" spans="2:4" x14ac:dyDescent="0.25">
      <c r="B1417" s="25">
        <v>3282</v>
      </c>
      <c r="C1417" s="26">
        <v>263.7</v>
      </c>
      <c r="D1417" s="28">
        <v>-2.00668896321071E-2</v>
      </c>
    </row>
    <row r="1418" spans="2:4" x14ac:dyDescent="0.25">
      <c r="B1418" s="25">
        <v>3283</v>
      </c>
      <c r="C1418" s="26">
        <v>268</v>
      </c>
      <c r="D1418" s="28">
        <v>1.6306408797876398E-2</v>
      </c>
    </row>
    <row r="1419" spans="2:4" x14ac:dyDescent="0.25">
      <c r="B1419" s="25">
        <v>3284</v>
      </c>
      <c r="C1419" s="26">
        <v>277.39999999999998</v>
      </c>
      <c r="D1419" s="28">
        <v>3.5074626865671601E-2</v>
      </c>
    </row>
    <row r="1420" spans="2:4" x14ac:dyDescent="0.25">
      <c r="B1420" s="25">
        <v>3285</v>
      </c>
      <c r="C1420" s="26">
        <v>271</v>
      </c>
      <c r="D1420" s="28">
        <v>-2.3071377072818901E-2</v>
      </c>
    </row>
    <row r="1421" spans="2:4" x14ac:dyDescent="0.25">
      <c r="B1421" s="25">
        <v>3286</v>
      </c>
      <c r="C1421" s="26">
        <v>276.5</v>
      </c>
      <c r="D1421" s="28">
        <v>2.0295202952029599E-2</v>
      </c>
    </row>
    <row r="1422" spans="2:4" x14ac:dyDescent="0.25">
      <c r="B1422" s="25">
        <v>3287</v>
      </c>
      <c r="C1422" s="26">
        <v>285.39999999999998</v>
      </c>
      <c r="D1422" s="28">
        <v>3.21880650994575E-2</v>
      </c>
    </row>
    <row r="1423" spans="2:4" x14ac:dyDescent="0.25">
      <c r="B1423" s="25">
        <v>3288</v>
      </c>
      <c r="C1423" s="26">
        <v>294</v>
      </c>
      <c r="D1423" s="28">
        <v>3.0133146461107201E-2</v>
      </c>
    </row>
    <row r="1424" spans="2:4" x14ac:dyDescent="0.25">
      <c r="B1424" s="25">
        <v>3289</v>
      </c>
      <c r="C1424" s="26">
        <v>292.7</v>
      </c>
      <c r="D1424" s="28">
        <v>-4.4217687074830101E-3</v>
      </c>
    </row>
    <row r="1425" spans="2:4" x14ac:dyDescent="0.25">
      <c r="B1425" s="25">
        <v>3290</v>
      </c>
      <c r="C1425" s="26">
        <v>302.3</v>
      </c>
      <c r="D1425" s="28">
        <v>3.2798086778271299E-2</v>
      </c>
    </row>
    <row r="1426" spans="2:4" x14ac:dyDescent="0.25">
      <c r="B1426" s="25">
        <v>3291</v>
      </c>
      <c r="C1426" s="26">
        <v>313.89999999999998</v>
      </c>
      <c r="D1426" s="28">
        <v>3.8372477671187302E-2</v>
      </c>
    </row>
    <row r="1427" spans="2:4" x14ac:dyDescent="0.25">
      <c r="B1427" s="25">
        <v>3292</v>
      </c>
      <c r="C1427" s="26">
        <v>323.7</v>
      </c>
      <c r="D1427" s="28">
        <v>3.12201338005735E-2</v>
      </c>
    </row>
    <row r="1428" spans="2:4" x14ac:dyDescent="0.25">
      <c r="B1428" s="25">
        <v>3293</v>
      </c>
      <c r="C1428" s="26">
        <v>331.9</v>
      </c>
      <c r="D1428" s="28">
        <v>2.5332097621254299E-2</v>
      </c>
    </row>
    <row r="1429" spans="2:4" x14ac:dyDescent="0.25">
      <c r="B1429" s="25">
        <v>3294</v>
      </c>
      <c r="C1429" s="26">
        <v>346.6</v>
      </c>
      <c r="D1429" s="28">
        <v>4.4290448930400801E-2</v>
      </c>
    </row>
    <row r="1430" spans="2:4" x14ac:dyDescent="0.25">
      <c r="B1430" s="25">
        <v>3295</v>
      </c>
      <c r="C1430" s="26">
        <v>347.3</v>
      </c>
      <c r="D1430" s="28">
        <v>2.0196191575303502E-3</v>
      </c>
    </row>
    <row r="1431" spans="2:4" x14ac:dyDescent="0.25">
      <c r="B1431" s="25">
        <v>3296</v>
      </c>
      <c r="C1431" s="26">
        <v>347.4</v>
      </c>
      <c r="D1431" s="28">
        <v>2.8793550244743404E-4</v>
      </c>
    </row>
    <row r="1432" spans="2:4" x14ac:dyDescent="0.25">
      <c r="B1432" s="25">
        <v>3297</v>
      </c>
      <c r="C1432" s="26">
        <v>340.2</v>
      </c>
      <c r="D1432" s="28">
        <v>-2.0725388601036201E-2</v>
      </c>
    </row>
    <row r="1433" spans="2:4" x14ac:dyDescent="0.25">
      <c r="B1433" s="25">
        <v>3298</v>
      </c>
      <c r="C1433" s="26">
        <v>348.6</v>
      </c>
      <c r="D1433" s="28">
        <v>2.4691358024691499E-2</v>
      </c>
    </row>
    <row r="1434" spans="2:4" x14ac:dyDescent="0.25">
      <c r="B1434" s="25">
        <v>3299</v>
      </c>
      <c r="C1434" s="26">
        <v>339.97</v>
      </c>
      <c r="D1434" s="28">
        <v>-2.47561675272518E-2</v>
      </c>
    </row>
    <row r="1435" spans="2:4" x14ac:dyDescent="0.25">
      <c r="B1435" s="25">
        <v>3300</v>
      </c>
      <c r="C1435" s="26">
        <v>330.45</v>
      </c>
      <c r="D1435" s="28">
        <v>-2.8002470806247699E-2</v>
      </c>
    </row>
    <row r="1436" spans="2:4" x14ac:dyDescent="0.25">
      <c r="B1436" s="25">
        <v>3301</v>
      </c>
      <c r="C1436" s="26">
        <v>338.46</v>
      </c>
      <c r="D1436" s="28">
        <v>2.4239673172946001E-2</v>
      </c>
    </row>
    <row r="1437" spans="2:4" x14ac:dyDescent="0.25">
      <c r="B1437" s="25">
        <v>3302</v>
      </c>
      <c r="C1437" s="26">
        <v>338.18</v>
      </c>
      <c r="D1437" s="28">
        <v>-8.2727648762026507E-4</v>
      </c>
    </row>
    <row r="1438" spans="2:4" x14ac:dyDescent="0.25">
      <c r="B1438" s="25">
        <v>3303</v>
      </c>
      <c r="C1438" s="26">
        <v>350.25</v>
      </c>
      <c r="D1438" s="28">
        <v>3.5691052102430697E-2</v>
      </c>
    </row>
    <row r="1439" spans="2:4" x14ac:dyDescent="0.25">
      <c r="B1439" s="25">
        <v>3304</v>
      </c>
      <c r="C1439" s="26">
        <v>360.39</v>
      </c>
      <c r="D1439" s="28">
        <v>2.89507494646681E-2</v>
      </c>
    </row>
    <row r="1440" spans="2:4" x14ac:dyDescent="0.25">
      <c r="B1440" s="25">
        <v>3305</v>
      </c>
      <c r="C1440" s="26">
        <v>360.03</v>
      </c>
      <c r="D1440" s="28">
        <v>-9.9891783900774001E-4</v>
      </c>
    </row>
    <row r="1441" spans="2:4" x14ac:dyDescent="0.25">
      <c r="B1441" s="25">
        <v>3306</v>
      </c>
      <c r="C1441" s="26">
        <v>330.75</v>
      </c>
      <c r="D1441" s="28">
        <v>-8.1326556120323301E-2</v>
      </c>
    </row>
    <row r="1442" spans="2:4" x14ac:dyDescent="0.25">
      <c r="B1442" s="25">
        <v>3307</v>
      </c>
      <c r="C1442" s="26">
        <v>315.41000000000003</v>
      </c>
      <c r="D1442" s="28">
        <v>-4.6379440665154897E-2</v>
      </c>
    </row>
    <row r="1443" spans="2:4" x14ac:dyDescent="0.25">
      <c r="B1443" s="25">
        <v>3308</v>
      </c>
      <c r="C1443" s="26">
        <v>307.12</v>
      </c>
      <c r="D1443" s="28">
        <v>-2.6283250372531101E-2</v>
      </c>
    </row>
    <row r="1444" spans="2:4" x14ac:dyDescent="0.25">
      <c r="B1444" s="25">
        <v>3309</v>
      </c>
      <c r="C1444" s="26">
        <v>315.29000000000002</v>
      </c>
      <c r="D1444" s="28">
        <v>2.6601979682209002E-2</v>
      </c>
    </row>
    <row r="1445" spans="2:4" x14ac:dyDescent="0.25">
      <c r="B1445" s="25">
        <v>3310</v>
      </c>
      <c r="C1445" s="26">
        <v>328.75</v>
      </c>
      <c r="D1445" s="28">
        <v>4.2690856037298899E-2</v>
      </c>
    </row>
    <row r="1446" spans="2:4" x14ac:dyDescent="0.25">
      <c r="B1446" s="25">
        <v>3311</v>
      </c>
      <c r="C1446" s="26">
        <v>325.49</v>
      </c>
      <c r="D1446" s="28">
        <v>-9.9163498098858716E-3</v>
      </c>
    </row>
    <row r="1447" spans="2:4" x14ac:dyDescent="0.25">
      <c r="B1447" s="25">
        <v>3312</v>
      </c>
      <c r="C1447" s="26">
        <v>362.26</v>
      </c>
      <c r="D1447" s="28">
        <v>0.11296814034225301</v>
      </c>
    </row>
    <row r="1448" spans="2:4" x14ac:dyDescent="0.25">
      <c r="B1448" s="25">
        <v>3313</v>
      </c>
      <c r="C1448" s="26">
        <v>372.28</v>
      </c>
      <c r="D1448" s="28">
        <v>2.7659691933969999E-2</v>
      </c>
    </row>
    <row r="1449" spans="2:4" x14ac:dyDescent="0.25">
      <c r="B1449" s="25">
        <v>3314</v>
      </c>
      <c r="C1449" s="26">
        <v>379.68</v>
      </c>
      <c r="D1449" s="28">
        <v>1.9877511550445901E-2</v>
      </c>
    </row>
    <row r="1450" spans="2:4" x14ac:dyDescent="0.25">
      <c r="B1450" s="25">
        <v>3315</v>
      </c>
      <c r="C1450" s="26">
        <v>377.99</v>
      </c>
      <c r="D1450" s="28">
        <v>-4.45111672987775E-3</v>
      </c>
    </row>
    <row r="1451" spans="2:4" x14ac:dyDescent="0.25">
      <c r="B1451" s="25">
        <v>3316</v>
      </c>
      <c r="C1451" s="26">
        <v>378.29</v>
      </c>
      <c r="D1451" s="28">
        <v>7.9367179025902101E-4</v>
      </c>
    </row>
    <row r="1452" spans="2:4" x14ac:dyDescent="0.25">
      <c r="B1452" s="25">
        <v>3317</v>
      </c>
      <c r="C1452" s="26">
        <v>380.23</v>
      </c>
      <c r="D1452" s="28">
        <v>5.1283406910043201E-3</v>
      </c>
    </row>
    <row r="1453" spans="2:4" x14ac:dyDescent="0.25">
      <c r="B1453" s="25">
        <v>3318</v>
      </c>
      <c r="C1453" s="26">
        <v>389.4</v>
      </c>
      <c r="D1453" s="28">
        <v>2.4116981826789001E-2</v>
      </c>
    </row>
    <row r="1454" spans="2:4" x14ac:dyDescent="0.25">
      <c r="B1454" s="25">
        <v>3319</v>
      </c>
      <c r="C1454" s="26">
        <v>387.2</v>
      </c>
      <c r="D1454" s="28">
        <v>-5.64971751412424E-3</v>
      </c>
    </row>
    <row r="1455" spans="2:4" x14ac:dyDescent="0.25">
      <c r="B1455" s="25">
        <v>3320</v>
      </c>
      <c r="C1455" s="26">
        <v>386.88</v>
      </c>
      <c r="D1455" s="28">
        <v>-8.2644628099171101E-4</v>
      </c>
    </row>
    <row r="1456" spans="2:4" x14ac:dyDescent="0.25">
      <c r="B1456" s="25">
        <v>3321</v>
      </c>
      <c r="C1456" s="26">
        <v>385.92</v>
      </c>
      <c r="D1456" s="28">
        <v>-2.4813895781636802E-3</v>
      </c>
    </row>
    <row r="1457" spans="2:4" x14ac:dyDescent="0.25">
      <c r="B1457" s="25">
        <v>3322</v>
      </c>
      <c r="C1457" s="26">
        <v>388.51</v>
      </c>
      <c r="D1457" s="28">
        <v>6.7112354892204804E-3</v>
      </c>
    </row>
    <row r="1458" spans="2:4" x14ac:dyDescent="0.25">
      <c r="B1458" s="25">
        <v>3323</v>
      </c>
      <c r="C1458" s="26">
        <v>416.08</v>
      </c>
      <c r="D1458" s="28">
        <v>7.0963424364881095E-2</v>
      </c>
    </row>
    <row r="1459" spans="2:4" x14ac:dyDescent="0.25">
      <c r="B1459" s="25">
        <v>3324</v>
      </c>
      <c r="C1459" s="26">
        <v>412.56</v>
      </c>
      <c r="D1459" s="28">
        <v>-8.4599115554700993E-3</v>
      </c>
    </row>
    <row r="1460" spans="2:4" x14ac:dyDescent="0.25">
      <c r="B1460" s="25">
        <v>3325</v>
      </c>
      <c r="C1460" s="26">
        <v>407.36</v>
      </c>
      <c r="D1460" s="28">
        <v>-1.2604227263913101E-2</v>
      </c>
    </row>
    <row r="1461" spans="2:4" x14ac:dyDescent="0.25">
      <c r="B1461" s="25">
        <v>3326</v>
      </c>
      <c r="C1461" s="26">
        <v>407.41</v>
      </c>
      <c r="D1461" s="28">
        <v>1.22741555381056E-4</v>
      </c>
    </row>
    <row r="1462" spans="2:4" x14ac:dyDescent="0.25">
      <c r="B1462" s="25">
        <v>3327</v>
      </c>
      <c r="C1462" s="26">
        <v>414.81</v>
      </c>
      <c r="D1462" s="28">
        <v>1.8163520777595001E-2</v>
      </c>
    </row>
    <row r="1463" spans="2:4" x14ac:dyDescent="0.25">
      <c r="B1463" s="25">
        <v>3328</v>
      </c>
      <c r="C1463" s="26">
        <v>408.27</v>
      </c>
      <c r="D1463" s="28">
        <v>-1.5766254429739002E-2</v>
      </c>
    </row>
    <row r="1464" spans="2:4" x14ac:dyDescent="0.25">
      <c r="B1464" s="25">
        <v>3329</v>
      </c>
      <c r="C1464" s="26">
        <v>415.05</v>
      </c>
      <c r="D1464" s="28">
        <v>1.66066573591006E-2</v>
      </c>
    </row>
    <row r="1465" spans="2:4" x14ac:dyDescent="0.25">
      <c r="B1465" s="25">
        <v>3330</v>
      </c>
      <c r="C1465" s="26">
        <v>417.93</v>
      </c>
      <c r="D1465" s="28">
        <v>6.9389230213228207E-3</v>
      </c>
    </row>
    <row r="1466" spans="2:4" x14ac:dyDescent="0.25">
      <c r="B1466" s="25">
        <v>3331</v>
      </c>
      <c r="C1466" s="26">
        <v>418.48</v>
      </c>
      <c r="D1466" s="28">
        <v>1.3160098581102E-3</v>
      </c>
    </row>
    <row r="1467" spans="2:4" x14ac:dyDescent="0.25">
      <c r="B1467" s="25">
        <v>3332</v>
      </c>
      <c r="C1467" s="26">
        <v>412.5</v>
      </c>
      <c r="D1467" s="28">
        <v>-1.42898107436437E-2</v>
      </c>
    </row>
    <row r="1468" spans="2:4" x14ac:dyDescent="0.25">
      <c r="B1468" s="25">
        <v>3333</v>
      </c>
      <c r="C1468" s="26">
        <v>422.84</v>
      </c>
      <c r="D1468" s="28">
        <v>2.5066666666666598E-2</v>
      </c>
    </row>
    <row r="1469" spans="2:4" x14ac:dyDescent="0.25">
      <c r="B1469" s="25">
        <v>3334</v>
      </c>
      <c r="C1469" s="26">
        <v>435.64</v>
      </c>
      <c r="D1469" s="28">
        <v>3.0271497493141699E-2</v>
      </c>
    </row>
    <row r="1470" spans="2:4" x14ac:dyDescent="0.25">
      <c r="B1470" s="25">
        <v>3335</v>
      </c>
      <c r="C1470" s="26">
        <v>435.23</v>
      </c>
      <c r="D1470" s="28">
        <v>-9.4114406390588502E-4</v>
      </c>
    </row>
    <row r="1471" spans="2:4" x14ac:dyDescent="0.25">
      <c r="B1471" s="25">
        <v>3336</v>
      </c>
      <c r="C1471" s="26">
        <v>441.7</v>
      </c>
      <c r="D1471" s="28">
        <v>1.48657031914159E-2</v>
      </c>
    </row>
    <row r="1472" spans="2:4" x14ac:dyDescent="0.25">
      <c r="B1472" s="25">
        <v>3337</v>
      </c>
      <c r="C1472" s="26">
        <v>450.16</v>
      </c>
      <c r="D1472" s="28">
        <v>1.91532714512113E-2</v>
      </c>
    </row>
    <row r="1473" spans="2:4" x14ac:dyDescent="0.25">
      <c r="B1473" s="25">
        <v>3338</v>
      </c>
      <c r="C1473" s="26">
        <v>443.08</v>
      </c>
      <c r="D1473" s="28">
        <v>-1.57277412475565E-2</v>
      </c>
    </row>
    <row r="1474" spans="2:4" x14ac:dyDescent="0.25">
      <c r="B1474" s="25">
        <v>3339</v>
      </c>
      <c r="C1474" s="26">
        <v>445.25</v>
      </c>
      <c r="D1474" s="28">
        <v>4.89753543378169E-3</v>
      </c>
    </row>
    <row r="1475" spans="2:4" x14ac:dyDescent="0.25">
      <c r="B1475" s="25">
        <v>3340</v>
      </c>
      <c r="C1475" s="26">
        <v>448.06</v>
      </c>
      <c r="D1475" s="28">
        <v>6.3110612015722101E-3</v>
      </c>
    </row>
    <row r="1476" spans="2:4" x14ac:dyDescent="0.25">
      <c r="B1476" s="25">
        <v>3341</v>
      </c>
      <c r="C1476" s="26">
        <v>447.29</v>
      </c>
      <c r="D1476" s="28">
        <v>-1.7185198410927301E-3</v>
      </c>
    </row>
    <row r="1477" spans="2:4" x14ac:dyDescent="0.25">
      <c r="B1477" s="25">
        <v>3342</v>
      </c>
      <c r="C1477" s="26">
        <v>454.13</v>
      </c>
      <c r="D1477" s="28">
        <v>1.52920923785462E-2</v>
      </c>
    </row>
    <row r="1478" spans="2:4" x14ac:dyDescent="0.25">
      <c r="B1478" s="25">
        <v>3343</v>
      </c>
      <c r="C1478" s="26">
        <v>459.24</v>
      </c>
      <c r="D1478" s="28">
        <v>1.1252284588113599E-2</v>
      </c>
    </row>
    <row r="1479" spans="2:4" x14ac:dyDescent="0.25">
      <c r="B1479" s="25">
        <v>3344</v>
      </c>
      <c r="C1479" s="26">
        <v>463.9</v>
      </c>
      <c r="D1479" s="28">
        <v>1.01471997212785E-2</v>
      </c>
    </row>
    <row r="1480" spans="2:4" x14ac:dyDescent="0.25">
      <c r="B1480" s="25">
        <v>3345</v>
      </c>
      <c r="C1480" s="26">
        <v>462.89</v>
      </c>
      <c r="D1480" s="28">
        <v>-2.1771933606380403E-3</v>
      </c>
    </row>
    <row r="1481" spans="2:4" x14ac:dyDescent="0.25">
      <c r="B1481" s="25">
        <v>3346</v>
      </c>
      <c r="C1481" s="26">
        <v>465.95</v>
      </c>
      <c r="D1481" s="28">
        <v>6.6106418371534303E-3</v>
      </c>
    </row>
    <row r="1482" spans="2:4" x14ac:dyDescent="0.25">
      <c r="B1482" s="25">
        <v>3347</v>
      </c>
      <c r="C1482" s="26">
        <v>472.99</v>
      </c>
      <c r="D1482" s="28">
        <v>1.5108917265801E-2</v>
      </c>
    </row>
    <row r="1483" spans="2:4" x14ac:dyDescent="0.25">
      <c r="B1483" s="25">
        <v>3348</v>
      </c>
      <c r="C1483" s="26">
        <v>471.58</v>
      </c>
      <c r="D1483" s="28">
        <v>-2.9810355398635102E-3</v>
      </c>
    </row>
    <row r="1484" spans="2:4" x14ac:dyDescent="0.25">
      <c r="B1484" s="25">
        <v>3349</v>
      </c>
      <c r="C1484" s="26">
        <v>463.81</v>
      </c>
      <c r="D1484" s="28">
        <v>-1.64765257220407E-2</v>
      </c>
    </row>
    <row r="1485" spans="2:4" x14ac:dyDescent="0.25">
      <c r="B1485" s="25">
        <v>3350</v>
      </c>
      <c r="C1485" s="26">
        <v>447.23</v>
      </c>
      <c r="D1485" s="28">
        <v>-3.57473965632479E-2</v>
      </c>
    </row>
    <row r="1486" spans="2:4" x14ac:dyDescent="0.25">
      <c r="B1486" s="25">
        <v>3351</v>
      </c>
      <c r="C1486" s="26">
        <v>450.9</v>
      </c>
      <c r="D1486" s="28">
        <v>8.2060684658900006E-3</v>
      </c>
    </row>
    <row r="1487" spans="2:4" x14ac:dyDescent="0.25">
      <c r="B1487" s="25">
        <v>3352</v>
      </c>
      <c r="C1487" s="26">
        <v>454.83</v>
      </c>
      <c r="D1487" s="28">
        <v>8.7159015302729105E-3</v>
      </c>
    </row>
    <row r="1488" spans="2:4" x14ac:dyDescent="0.25">
      <c r="B1488" s="25">
        <v>3353</v>
      </c>
      <c r="C1488" s="26">
        <v>451.4</v>
      </c>
      <c r="D1488" s="28">
        <v>-7.5412791592462903E-3</v>
      </c>
    </row>
    <row r="1489" spans="2:4" x14ac:dyDescent="0.25">
      <c r="B1489" s="25">
        <v>3354</v>
      </c>
      <c r="C1489" s="26">
        <v>464.24</v>
      </c>
      <c r="D1489" s="28">
        <v>2.8444838280903901E-2</v>
      </c>
    </row>
    <row r="1490" spans="2:4" x14ac:dyDescent="0.25">
      <c r="B1490" s="25">
        <v>3355</v>
      </c>
      <c r="C1490" s="26">
        <v>466.96</v>
      </c>
      <c r="D1490" s="28">
        <v>5.8590384283989704E-3</v>
      </c>
    </row>
    <row r="1491" spans="2:4" x14ac:dyDescent="0.25">
      <c r="B1491" s="25">
        <v>3356</v>
      </c>
      <c r="C1491" s="26">
        <v>463.81</v>
      </c>
      <c r="D1491" s="28">
        <v>-6.7457598081205302E-3</v>
      </c>
    </row>
    <row r="1492" spans="2:4" x14ac:dyDescent="0.25">
      <c r="B1492" s="25">
        <v>3357</v>
      </c>
      <c r="C1492" s="26">
        <v>461.01</v>
      </c>
      <c r="D1492" s="28">
        <v>-6.0369547875207506E-3</v>
      </c>
    </row>
    <row r="1493" spans="2:4" x14ac:dyDescent="0.25">
      <c r="B1493" s="25">
        <v>3358</v>
      </c>
      <c r="C1493" s="26">
        <v>455.19</v>
      </c>
      <c r="D1493" s="28">
        <v>-1.2624455000976099E-2</v>
      </c>
    </row>
    <row r="1494" spans="2:4" x14ac:dyDescent="0.25">
      <c r="B1494" s="25">
        <v>3359</v>
      </c>
      <c r="C1494" s="26">
        <v>465.25</v>
      </c>
      <c r="D1494" s="28">
        <v>2.2100661262329999E-2</v>
      </c>
    </row>
    <row r="1495" spans="2:4" x14ac:dyDescent="0.25">
      <c r="B1495" s="25">
        <v>3360</v>
      </c>
      <c r="C1495" s="26">
        <v>481.92</v>
      </c>
      <c r="D1495" s="28">
        <v>3.5830198817839998E-2</v>
      </c>
    </row>
    <row r="1496" spans="2:4" x14ac:dyDescent="0.25">
      <c r="B1496" s="25">
        <v>3361</v>
      </c>
      <c r="C1496" s="26">
        <v>493.15</v>
      </c>
      <c r="D1496" s="28">
        <v>2.3302622841965499E-2</v>
      </c>
    </row>
    <row r="1497" spans="2:4" x14ac:dyDescent="0.25">
      <c r="B1497" s="25">
        <v>3362</v>
      </c>
      <c r="C1497" s="26">
        <v>507.91</v>
      </c>
      <c r="D1497" s="28">
        <v>2.99300415695023E-2</v>
      </c>
    </row>
    <row r="1498" spans="2:4" x14ac:dyDescent="0.25">
      <c r="B1498" s="25">
        <v>3363</v>
      </c>
      <c r="C1498" s="26">
        <v>523.80999999999995</v>
      </c>
      <c r="D1498" s="28">
        <v>3.1304758717095399E-2</v>
      </c>
    </row>
    <row r="1499" spans="2:4" x14ac:dyDescent="0.25">
      <c r="B1499" s="25">
        <v>3364</v>
      </c>
      <c r="C1499" s="26">
        <v>539.35</v>
      </c>
      <c r="D1499" s="28">
        <v>2.9667245757049498E-2</v>
      </c>
    </row>
    <row r="1500" spans="2:4" x14ac:dyDescent="0.25">
      <c r="B1500" s="25">
        <v>3365</v>
      </c>
      <c r="C1500" s="26">
        <v>557.37</v>
      </c>
      <c r="D1500" s="28">
        <v>3.34105868174654E-2</v>
      </c>
    </row>
    <row r="1501" spans="2:4" x14ac:dyDescent="0.25">
      <c r="B1501" s="25">
        <v>3366</v>
      </c>
      <c r="C1501" s="26">
        <v>559.11</v>
      </c>
      <c r="D1501" s="28">
        <v>3.1218041875236101E-3</v>
      </c>
    </row>
    <row r="1502" spans="2:4" x14ac:dyDescent="0.25">
      <c r="B1502" s="25">
        <v>3367</v>
      </c>
      <c r="C1502" s="26">
        <v>578.77</v>
      </c>
      <c r="D1502" s="28">
        <v>3.5163026953551196E-2</v>
      </c>
    </row>
    <row r="1503" spans="2:4" x14ac:dyDescent="0.25">
      <c r="B1503" s="25">
        <v>3368</v>
      </c>
      <c r="C1503" s="26">
        <v>582.91999999999996</v>
      </c>
      <c r="D1503" s="28">
        <v>7.1703785614318808E-3</v>
      </c>
    </row>
    <row r="1504" spans="2:4" x14ac:dyDescent="0.25">
      <c r="B1504" s="25">
        <v>3369</v>
      </c>
      <c r="C1504" s="26">
        <v>595.53</v>
      </c>
      <c r="D1504" s="28">
        <v>2.16324710080287E-2</v>
      </c>
    </row>
    <row r="1505" spans="2:4" x14ac:dyDescent="0.25">
      <c r="B1505" s="25">
        <v>3370</v>
      </c>
      <c r="C1505" s="26">
        <v>614.57000000000005</v>
      </c>
      <c r="D1505" s="28">
        <v>3.1971521166020297E-2</v>
      </c>
    </row>
    <row r="1506" spans="2:4" x14ac:dyDescent="0.25">
      <c r="B1506" s="25">
        <v>3371</v>
      </c>
      <c r="C1506" s="26">
        <v>614.41999999999996</v>
      </c>
      <c r="D1506" s="28">
        <v>-2.44073091755337E-4</v>
      </c>
    </row>
    <row r="1507" spans="2:4" x14ac:dyDescent="0.25">
      <c r="B1507" s="25">
        <v>3372</v>
      </c>
      <c r="C1507" s="26">
        <v>649.54</v>
      </c>
      <c r="D1507" s="28">
        <v>5.7159597669346598E-2</v>
      </c>
    </row>
    <row r="1508" spans="2:4" x14ac:dyDescent="0.25">
      <c r="B1508" s="25">
        <v>3373</v>
      </c>
      <c r="C1508" s="26">
        <v>647.07000000000005</v>
      </c>
      <c r="D1508" s="28">
        <v>-3.8026911352647703E-3</v>
      </c>
    </row>
    <row r="1509" spans="2:4" x14ac:dyDescent="0.25">
      <c r="B1509" s="25">
        <v>3374</v>
      </c>
      <c r="C1509" s="26">
        <v>647.16999999999996</v>
      </c>
      <c r="D1509" s="28">
        <v>1.5454278516990901E-4</v>
      </c>
    </row>
    <row r="1510" spans="2:4" x14ac:dyDescent="0.25">
      <c r="B1510" s="25">
        <v>3375</v>
      </c>
      <c r="C1510" s="26">
        <v>661.23</v>
      </c>
      <c r="D1510" s="28">
        <v>2.1725358097563399E-2</v>
      </c>
    </row>
    <row r="1511" spans="2:4" x14ac:dyDescent="0.25">
      <c r="B1511" s="25">
        <v>3376</v>
      </c>
      <c r="C1511" s="26">
        <v>668.5</v>
      </c>
      <c r="D1511" s="28">
        <v>1.09946614642409E-2</v>
      </c>
    </row>
    <row r="1512" spans="2:4" x14ac:dyDescent="0.25">
      <c r="B1512" s="25">
        <v>3377</v>
      </c>
      <c r="C1512" s="26">
        <v>644.07000000000005</v>
      </c>
      <c r="D1512" s="28">
        <v>-3.6544502617801004E-2</v>
      </c>
    </row>
    <row r="1513" spans="2:4" x14ac:dyDescent="0.25">
      <c r="B1513" s="25">
        <v>3378</v>
      </c>
      <c r="C1513" s="26">
        <v>662.68</v>
      </c>
      <c r="D1513" s="28">
        <v>2.8894374835033199E-2</v>
      </c>
    </row>
    <row r="1514" spans="2:4" x14ac:dyDescent="0.25">
      <c r="B1514" s="25">
        <v>3379</v>
      </c>
      <c r="C1514" s="26">
        <v>674.88</v>
      </c>
      <c r="D1514" s="28">
        <v>1.84100923522665E-2</v>
      </c>
    </row>
    <row r="1515" spans="2:4" x14ac:dyDescent="0.25">
      <c r="B1515" s="25">
        <v>3380</v>
      </c>
      <c r="C1515" s="26">
        <v>701.46</v>
      </c>
      <c r="D1515" s="28">
        <v>3.9384779516358402E-2</v>
      </c>
    </row>
    <row r="1516" spans="2:4" x14ac:dyDescent="0.25">
      <c r="B1516" s="25">
        <v>3381</v>
      </c>
      <c r="C1516" s="26">
        <v>735.67</v>
      </c>
      <c r="D1516" s="28">
        <v>4.8769708892880501E-2</v>
      </c>
    </row>
    <row r="1517" spans="2:4" x14ac:dyDescent="0.25">
      <c r="B1517" s="25">
        <v>3382</v>
      </c>
      <c r="C1517" s="26">
        <v>743.25</v>
      </c>
      <c r="D1517" s="28">
        <v>1.03035328340153E-2</v>
      </c>
    </row>
    <row r="1518" spans="2:4" x14ac:dyDescent="0.25">
      <c r="B1518" s="25">
        <v>3383</v>
      </c>
      <c r="C1518" s="26">
        <v>766.22</v>
      </c>
      <c r="D1518" s="28">
        <v>3.0904809956273198E-2</v>
      </c>
    </row>
    <row r="1519" spans="2:4" x14ac:dyDescent="0.25">
      <c r="B1519" s="25">
        <v>3384</v>
      </c>
      <c r="C1519" s="26">
        <v>798.39</v>
      </c>
      <c r="D1519" s="28">
        <v>4.19853305839053E-2</v>
      </c>
    </row>
    <row r="1520" spans="2:4" x14ac:dyDescent="0.25">
      <c r="B1520" s="25">
        <v>3385</v>
      </c>
      <c r="C1520" s="26">
        <v>792.16</v>
      </c>
      <c r="D1520" s="28">
        <v>-7.8032039479453107E-3</v>
      </c>
    </row>
    <row r="1521" spans="2:4" x14ac:dyDescent="0.25">
      <c r="B1521" s="25">
        <v>3386</v>
      </c>
      <c r="C1521" s="26">
        <v>763.93</v>
      </c>
      <c r="D1521" s="28">
        <v>-3.5636740052514701E-2</v>
      </c>
    </row>
    <row r="1522" spans="2:4" x14ac:dyDescent="0.25">
      <c r="B1522" s="25">
        <v>3387</v>
      </c>
      <c r="C1522" s="26">
        <v>833.09</v>
      </c>
      <c r="D1522" s="28">
        <v>9.0531855012894014E-2</v>
      </c>
    </row>
    <row r="1523" spans="2:4" x14ac:dyDescent="0.25">
      <c r="B1523" s="25">
        <v>3388</v>
      </c>
      <c r="C1523" s="26">
        <v>876.29</v>
      </c>
      <c r="D1523" s="28">
        <v>5.1855141701376596E-2</v>
      </c>
    </row>
    <row r="1524" spans="2:4" x14ac:dyDescent="0.25">
      <c r="B1524" s="25">
        <v>3389</v>
      </c>
      <c r="C1524" s="26">
        <v>925.29</v>
      </c>
      <c r="D1524" s="28">
        <v>5.5917561537847098E-2</v>
      </c>
    </row>
    <row r="1525" spans="2:4" x14ac:dyDescent="0.25">
      <c r="B1525" s="25">
        <v>3390</v>
      </c>
      <c r="C1525" s="26">
        <v>927.24</v>
      </c>
      <c r="D1525" s="28">
        <v>2.1074473948707903E-3</v>
      </c>
    </row>
    <row r="1526" spans="2:4" x14ac:dyDescent="0.25">
      <c r="B1526" s="25">
        <v>3391</v>
      </c>
      <c r="C1526" s="26">
        <v>937.02</v>
      </c>
      <c r="D1526" s="28">
        <v>1.0547431085802899E-2</v>
      </c>
    </row>
    <row r="1527" spans="2:4" x14ac:dyDescent="0.25">
      <c r="B1527" s="25">
        <v>3392</v>
      </c>
      <c r="C1527" s="26">
        <v>951.16</v>
      </c>
      <c r="D1527" s="28">
        <v>1.5090392947855899E-2</v>
      </c>
    </row>
    <row r="1528" spans="2:4" x14ac:dyDescent="0.25">
      <c r="B1528" s="25">
        <v>3393</v>
      </c>
      <c r="C1528" s="26">
        <v>938.92</v>
      </c>
      <c r="D1528" s="28">
        <v>-1.28684974136843E-2</v>
      </c>
    </row>
    <row r="1529" spans="2:4" x14ac:dyDescent="0.25">
      <c r="B1529" s="25">
        <v>3394</v>
      </c>
      <c r="C1529" s="26">
        <v>962.37</v>
      </c>
      <c r="D1529" s="28">
        <v>2.49755037702892E-2</v>
      </c>
    </row>
    <row r="1530" spans="2:4" x14ac:dyDescent="0.25">
      <c r="B1530" s="25">
        <v>3395</v>
      </c>
      <c r="C1530" s="26">
        <v>963.36</v>
      </c>
      <c r="D1530" s="28">
        <v>1.0287103712709501E-3</v>
      </c>
    </row>
    <row r="1531" spans="2:4" x14ac:dyDescent="0.25">
      <c r="B1531" s="25">
        <v>3396</v>
      </c>
      <c r="C1531" s="26">
        <v>1023.74</v>
      </c>
      <c r="D1531" s="28">
        <v>6.2676465703371598E-2</v>
      </c>
    </row>
    <row r="1532" spans="2:4" x14ac:dyDescent="0.25">
      <c r="B1532" s="25">
        <v>3397</v>
      </c>
      <c r="C1532" s="26">
        <v>1076.83</v>
      </c>
      <c r="D1532" s="28">
        <v>5.1858870416316497E-2</v>
      </c>
    </row>
    <row r="1533" spans="2:4" x14ac:dyDescent="0.25">
      <c r="B1533" s="25">
        <v>3398</v>
      </c>
      <c r="C1533" s="26">
        <v>1112.2</v>
      </c>
      <c r="D1533" s="28">
        <v>3.2846410296889901E-2</v>
      </c>
    </row>
    <row r="1534" spans="2:4" x14ac:dyDescent="0.25">
      <c r="B1534" s="25">
        <v>3399</v>
      </c>
      <c r="C1534" s="26">
        <v>1108.42</v>
      </c>
      <c r="D1534" s="28">
        <v>-3.3986693040819502E-3</v>
      </c>
    </row>
    <row r="1535" spans="2:4" x14ac:dyDescent="0.25">
      <c r="B1535" s="25">
        <v>3400</v>
      </c>
      <c r="C1535" s="26">
        <v>1108.3900000000001</v>
      </c>
      <c r="D1535" s="28">
        <v>-2.7065552768768003E-5</v>
      </c>
    </row>
    <row r="1536" spans="2:4" x14ac:dyDescent="0.25">
      <c r="B1536" s="25">
        <v>3401</v>
      </c>
      <c r="C1536" s="26">
        <v>1156.58</v>
      </c>
      <c r="D1536" s="28">
        <v>4.3477476339555302E-2</v>
      </c>
    </row>
    <row r="1537" spans="2:4" x14ac:dyDescent="0.25">
      <c r="B1537" s="25">
        <v>3402</v>
      </c>
      <c r="C1537" s="26">
        <v>1074.6199999999999</v>
      </c>
      <c r="D1537" s="28">
        <v>-7.0864099327327193E-2</v>
      </c>
    </row>
    <row r="1538" spans="2:4" x14ac:dyDescent="0.25">
      <c r="B1538" s="25">
        <v>3403</v>
      </c>
      <c r="C1538" s="26">
        <v>1020.64</v>
      </c>
      <c r="D1538" s="28">
        <v>-5.0231709813701501E-2</v>
      </c>
    </row>
    <row r="1539" spans="2:4" x14ac:dyDescent="0.25">
      <c r="B1539" s="25">
        <v>3404</v>
      </c>
      <c r="C1539" s="26">
        <v>1032.47</v>
      </c>
      <c r="D1539" s="28">
        <v>1.1590766577833599E-2</v>
      </c>
    </row>
    <row r="1540" spans="2:4" x14ac:dyDescent="0.25">
      <c r="B1540" s="25">
        <v>3405</v>
      </c>
      <c r="C1540" s="26">
        <v>1144.43</v>
      </c>
      <c r="D1540" s="28">
        <v>0.10843898612066201</v>
      </c>
    </row>
    <row r="1541" spans="2:4" x14ac:dyDescent="0.25">
      <c r="B1541" s="25">
        <v>3406</v>
      </c>
      <c r="C1541" s="26">
        <v>1190.05</v>
      </c>
      <c r="D1541" s="28">
        <v>3.9862639043017005E-2</v>
      </c>
    </row>
    <row r="1542" spans="2:4" x14ac:dyDescent="0.25">
      <c r="B1542" s="25">
        <v>3407</v>
      </c>
      <c r="C1542" s="26">
        <v>1248.77</v>
      </c>
      <c r="D1542" s="28">
        <v>4.9342464602327697E-2</v>
      </c>
    </row>
    <row r="1543" spans="2:4" x14ac:dyDescent="0.25">
      <c r="B1543" s="25">
        <v>3408</v>
      </c>
      <c r="C1543" s="26">
        <v>1246.58</v>
      </c>
      <c r="D1543" s="28">
        <v>-1.7537256660554701E-3</v>
      </c>
    </row>
    <row r="1544" spans="2:4" x14ac:dyDescent="0.25">
      <c r="B1544" s="25">
        <v>3409</v>
      </c>
      <c r="C1544" s="26">
        <v>1281.6600000000001</v>
      </c>
      <c r="D1544" s="28">
        <v>2.8140993758924499E-2</v>
      </c>
    </row>
    <row r="1545" spans="2:4" x14ac:dyDescent="0.25">
      <c r="B1545" s="25">
        <v>3410</v>
      </c>
      <c r="C1545" s="26">
        <v>1334.76</v>
      </c>
      <c r="D1545" s="28">
        <v>4.1430644632741896E-2</v>
      </c>
    </row>
    <row r="1546" spans="2:4" x14ac:dyDescent="0.25">
      <c r="B1546" s="25">
        <v>3411</v>
      </c>
      <c r="C1546" s="26">
        <v>1332.07</v>
      </c>
      <c r="D1546" s="28">
        <v>-2.0153435823668801E-3</v>
      </c>
    </row>
    <row r="1547" spans="2:4" x14ac:dyDescent="0.25">
      <c r="B1547" s="25">
        <v>3412</v>
      </c>
      <c r="C1547" s="26">
        <v>1322.55</v>
      </c>
      <c r="D1547" s="28">
        <v>-7.1467715660588106E-3</v>
      </c>
    </row>
    <row r="1548" spans="2:4" x14ac:dyDescent="0.25">
      <c r="B1548" s="25">
        <v>3413</v>
      </c>
      <c r="C1548" s="26">
        <v>1380.99</v>
      </c>
      <c r="D1548" s="28">
        <v>4.4187365317001299E-2</v>
      </c>
    </row>
    <row r="1549" spans="2:4" x14ac:dyDescent="0.25">
      <c r="B1549" s="25">
        <v>3414</v>
      </c>
      <c r="C1549" s="26">
        <v>1327.49</v>
      </c>
      <c r="D1549" s="28">
        <v>-3.8740323970485005E-2</v>
      </c>
    </row>
    <row r="1550" spans="2:4" x14ac:dyDescent="0.25">
      <c r="B1550" s="25">
        <v>3415</v>
      </c>
      <c r="C1550" s="26">
        <v>1318.17</v>
      </c>
      <c r="D1550" s="28">
        <v>-7.0207685180302404E-3</v>
      </c>
    </row>
    <row r="1551" spans="2:4" x14ac:dyDescent="0.25">
      <c r="B1551" s="25">
        <v>3416</v>
      </c>
      <c r="C1551" s="26">
        <v>1300.01</v>
      </c>
      <c r="D1551" s="28">
        <v>-1.3776675239157399E-2</v>
      </c>
    </row>
    <row r="1552" spans="2:4" x14ac:dyDescent="0.25">
      <c r="B1552" s="25">
        <v>3417</v>
      </c>
      <c r="C1552" s="26">
        <v>1391</v>
      </c>
      <c r="D1552" s="28">
        <v>6.9991769294082393E-2</v>
      </c>
    </row>
    <row r="1553" spans="2:4" x14ac:dyDescent="0.25">
      <c r="B1553" s="25">
        <v>3418</v>
      </c>
      <c r="C1553" s="26">
        <v>1428.68</v>
      </c>
      <c r="D1553" s="28">
        <v>2.70884255930985E-2</v>
      </c>
    </row>
    <row r="1554" spans="2:4" x14ac:dyDescent="0.25">
      <c r="B1554" s="25">
        <v>3419</v>
      </c>
      <c r="C1554" s="26">
        <v>1425.59</v>
      </c>
      <c r="D1554" s="28">
        <v>-2.1628356244926001E-3</v>
      </c>
    </row>
    <row r="1555" spans="2:4" x14ac:dyDescent="0.25">
      <c r="B1555" s="25">
        <v>3420</v>
      </c>
      <c r="C1555" s="26">
        <v>1388.87</v>
      </c>
      <c r="D1555" s="28">
        <v>-2.5757756437685499E-2</v>
      </c>
    </row>
    <row r="1556" spans="2:4" x14ac:dyDescent="0.25">
      <c r="B1556" s="25">
        <v>3421</v>
      </c>
      <c r="C1556" s="26">
        <v>1442.21</v>
      </c>
      <c r="D1556" s="28">
        <v>3.84053223123835E-2</v>
      </c>
    </row>
    <row r="1557" spans="2:4" x14ac:dyDescent="0.25">
      <c r="B1557" s="25">
        <v>3422</v>
      </c>
      <c r="C1557" s="26">
        <v>1461.36</v>
      </c>
      <c r="D1557" s="28">
        <v>1.32782327122956E-2</v>
      </c>
    </row>
    <row r="1558" spans="2:4" x14ac:dyDescent="0.25">
      <c r="B1558" s="25">
        <v>3423</v>
      </c>
      <c r="C1558" s="26">
        <v>1418.48</v>
      </c>
      <c r="D1558" s="28">
        <v>-2.9342530245798401E-2</v>
      </c>
    </row>
    <row r="1559" spans="2:4" x14ac:dyDescent="0.25">
      <c r="B1559" s="25">
        <v>3424</v>
      </c>
      <c r="C1559" s="26">
        <v>1461.96</v>
      </c>
      <c r="D1559" s="28">
        <v>3.06525294681632E-2</v>
      </c>
    </row>
    <row r="1560" spans="2:4" x14ac:dyDescent="0.25">
      <c r="B1560" s="25">
        <v>3425</v>
      </c>
      <c r="C1560" s="26">
        <v>1473</v>
      </c>
      <c r="D1560" s="28">
        <v>7.5515061971600508E-3</v>
      </c>
    </row>
    <row r="1561" spans="2:4" x14ac:dyDescent="0.25">
      <c r="B1561" s="25">
        <v>3426</v>
      </c>
      <c r="C1561" s="26">
        <v>1485.46</v>
      </c>
      <c r="D1561" s="28">
        <v>8.4589273591311204E-3</v>
      </c>
    </row>
    <row r="1562" spans="2:4" x14ac:dyDescent="0.25">
      <c r="B1562" s="25">
        <v>3427</v>
      </c>
      <c r="C1562" s="26">
        <v>1468.05</v>
      </c>
      <c r="D1562" s="28">
        <v>-1.1720275200947899E-2</v>
      </c>
    </row>
    <row r="1563" spans="2:4" x14ac:dyDescent="0.25">
      <c r="B1563" s="25">
        <v>3428</v>
      </c>
      <c r="C1563" s="26">
        <v>1390.14</v>
      </c>
      <c r="D1563" s="28">
        <v>-5.3070399509553397E-2</v>
      </c>
    </row>
    <row r="1564" spans="2:4" x14ac:dyDescent="0.25">
      <c r="B1564" s="25">
        <v>3429</v>
      </c>
      <c r="C1564" s="26">
        <v>1378.04</v>
      </c>
      <c r="D1564" s="28">
        <v>-8.7041592933086998E-3</v>
      </c>
    </row>
    <row r="1565" spans="2:4" x14ac:dyDescent="0.25">
      <c r="B1565" s="25">
        <v>3430</v>
      </c>
      <c r="C1565" s="26">
        <v>1330.93</v>
      </c>
      <c r="D1565" s="28">
        <v>-3.4186235522916601E-2</v>
      </c>
    </row>
    <row r="1566" spans="2:4" x14ac:dyDescent="0.25">
      <c r="B1566" s="25">
        <v>3431</v>
      </c>
      <c r="C1566" s="26">
        <v>1335.63</v>
      </c>
      <c r="D1566" s="28">
        <v>3.5313652859279001E-3</v>
      </c>
    </row>
    <row r="1567" spans="2:4" x14ac:dyDescent="0.25">
      <c r="B1567" s="25">
        <v>3432</v>
      </c>
      <c r="C1567" s="26">
        <v>1305.75</v>
      </c>
      <c r="D1567" s="28">
        <v>-2.2371465151277001E-2</v>
      </c>
    </row>
    <row r="1568" spans="2:4" x14ac:dyDescent="0.25">
      <c r="B1568" s="25">
        <v>3433</v>
      </c>
      <c r="C1568" s="26">
        <v>1185.8499999999999</v>
      </c>
      <c r="D1568" s="28">
        <v>-9.1824621864828801E-2</v>
      </c>
    </row>
    <row r="1569" spans="2:6" x14ac:dyDescent="0.25">
      <c r="B1569" s="25">
        <v>3434</v>
      </c>
      <c r="C1569" s="26">
        <v>1189.8399999999999</v>
      </c>
      <c r="D1569" s="28">
        <v>3.3646751275455702E-3</v>
      </c>
    </row>
    <row r="1570" spans="2:6" x14ac:dyDescent="0.25">
      <c r="B1570" s="25">
        <v>3435</v>
      </c>
      <c r="C1570" s="26">
        <v>1270.3699999999999</v>
      </c>
      <c r="D1570" s="28">
        <v>6.7681368923552698E-2</v>
      </c>
    </row>
    <row r="1571" spans="2:6" x14ac:dyDescent="0.25">
      <c r="B1571" s="25">
        <v>3436</v>
      </c>
      <c r="C1571" s="26">
        <v>1238.71</v>
      </c>
      <c r="D1571" s="28">
        <v>-2.4921873155065003E-2</v>
      </c>
    </row>
    <row r="1572" spans="2:6" x14ac:dyDescent="0.25">
      <c r="B1572" s="25">
        <v>3437</v>
      </c>
      <c r="C1572" s="26">
        <v>1204.45</v>
      </c>
      <c r="D1572" s="28">
        <v>-2.7657805297446499E-2</v>
      </c>
    </row>
    <row r="1573" spans="2:6" x14ac:dyDescent="0.25">
      <c r="B1573" s="25">
        <v>3438</v>
      </c>
      <c r="C1573" s="26">
        <v>1178.5</v>
      </c>
      <c r="D1573" s="28">
        <v>-2.1545103574245498E-2</v>
      </c>
    </row>
    <row r="1574" spans="2:6" x14ac:dyDescent="0.25">
      <c r="B1574" s="25">
        <v>3439</v>
      </c>
      <c r="C1574" s="26">
        <v>1044.6400000000001</v>
      </c>
      <c r="D1574" s="28">
        <v>-0.11358506576156101</v>
      </c>
    </row>
    <row r="1575" spans="2:6" x14ac:dyDescent="0.25">
      <c r="B1575" s="25">
        <v>3440</v>
      </c>
      <c r="C1575" s="26">
        <v>1076.5899999999999</v>
      </c>
      <c r="D1575" s="28">
        <v>3.05846990350742E-2</v>
      </c>
    </row>
    <row r="1576" spans="2:6" x14ac:dyDescent="0.25">
      <c r="B1576" s="25">
        <v>3441</v>
      </c>
      <c r="C1576" s="26">
        <v>1129.68</v>
      </c>
      <c r="D1576" s="28">
        <v>4.93131089829928E-2</v>
      </c>
    </row>
    <row r="1577" spans="2:6" x14ac:dyDescent="0.25">
      <c r="B1577" s="25">
        <v>3442</v>
      </c>
      <c r="C1577" s="26">
        <v>1144.93</v>
      </c>
      <c r="D1577" s="28">
        <v>1.3499398059627399E-2</v>
      </c>
      <c r="F1577" s="29"/>
    </row>
    <row r="1578" spans="2:6" x14ac:dyDescent="0.25">
      <c r="B1578" s="25">
        <v>3443</v>
      </c>
      <c r="C1578" s="26">
        <v>1140.21</v>
      </c>
      <c r="D1578" s="28">
        <v>-4.1225227743181304E-3</v>
      </c>
    </row>
    <row r="1579" spans="2:6" x14ac:dyDescent="0.25">
      <c r="B1579" s="25">
        <v>3444</v>
      </c>
      <c r="C1579" s="26">
        <v>1100.67</v>
      </c>
      <c r="D1579" s="28">
        <v>-3.46778225063804E-2</v>
      </c>
      <c r="F1579" s="29"/>
    </row>
    <row r="1580" spans="2:6" x14ac:dyDescent="0.25">
      <c r="B1580" s="25">
        <v>3445</v>
      </c>
      <c r="C1580" s="26">
        <v>1153.79</v>
      </c>
      <c r="D1580" s="28">
        <v>4.8261513441812502E-2</v>
      </c>
    </row>
    <row r="1581" spans="2:6" x14ac:dyDescent="0.25">
      <c r="B1581" s="25">
        <v>3446</v>
      </c>
      <c r="C1581" s="26">
        <v>1112.04</v>
      </c>
      <c r="D1581" s="28">
        <v>-3.6185094341257898E-2</v>
      </c>
    </row>
    <row r="1582" spans="2:6" x14ac:dyDescent="0.25">
      <c r="B1582" s="25">
        <v>3447</v>
      </c>
      <c r="C1582" s="26">
        <v>1079.06</v>
      </c>
      <c r="D1582" s="28">
        <v>-2.9657206575303002E-2</v>
      </c>
    </row>
    <row r="1583" spans="2:6" x14ac:dyDescent="0.25">
      <c r="B1583" s="25">
        <v>3448</v>
      </c>
      <c r="C1583" s="26">
        <v>1015.28</v>
      </c>
      <c r="D1583" s="28">
        <v>-5.9107000537504797E-2</v>
      </c>
    </row>
    <row r="1584" spans="2:6" x14ac:dyDescent="0.25">
      <c r="B1584" s="25">
        <v>3449</v>
      </c>
      <c r="C1584" s="26">
        <v>903.59</v>
      </c>
      <c r="D1584" s="28">
        <v>-0.11000906153967401</v>
      </c>
    </row>
    <row r="1585" spans="2:4" x14ac:dyDescent="0.25">
      <c r="B1585" s="25">
        <v>3450</v>
      </c>
      <c r="C1585" s="26">
        <v>912.55</v>
      </c>
      <c r="D1585" s="28">
        <v>9.9160017264465806E-3</v>
      </c>
    </row>
    <row r="1586" spans="2:4" x14ac:dyDescent="0.25">
      <c r="B1586" s="25">
        <v>3451</v>
      </c>
      <c r="C1586" s="26">
        <v>867.81</v>
      </c>
      <c r="D1586" s="28">
        <v>-4.9027450550654696E-2</v>
      </c>
    </row>
    <row r="1587" spans="2:4" x14ac:dyDescent="0.25">
      <c r="B1587" s="25">
        <v>3452</v>
      </c>
      <c r="C1587" s="26">
        <v>854.63</v>
      </c>
      <c r="D1587" s="28">
        <v>-1.5187656284209599E-2</v>
      </c>
    </row>
  </sheetData>
  <conditionalFormatting sqref="D1:D1048576">
    <cfRule type="cellIs" dxfId="3" priority="1" operator="lessThan">
      <formula>-0.03</formula>
    </cfRule>
    <cfRule type="cellIs" dxfId="2" priority="2" operator="greaterThan">
      <formula>0.03</formula>
    </cfRule>
  </conditionalFormatting>
  <conditionalFormatting sqref="D6:D1587">
    <cfRule type="cellIs" dxfId="1" priority="3" operator="lessThan">
      <formula>-0.03</formula>
    </cfRule>
    <cfRule type="cellIs" dxfId="0" priority="4" operator="greaterThan">
      <formula>0.03</formula>
    </cfRule>
  </conditionalFormatting>
  <conditionalFormatting sqref="E14:E18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H14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K23">
    <cfRule type="iconSet" priority="6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E3A1-4DC7-5E44-B958-4428DD3A1424}">
  <dimension ref="A3:P30"/>
  <sheetViews>
    <sheetView tabSelected="1" zoomScale="67" workbookViewId="0">
      <selection activeCell="G26" sqref="G26"/>
    </sheetView>
  </sheetViews>
  <sheetFormatPr baseColWidth="10" defaultColWidth="8.83203125" defaultRowHeight="13" x14ac:dyDescent="0.15"/>
  <cols>
    <col min="1" max="1" width="182.33203125" style="32" bestFit="1" customWidth="1"/>
    <col min="2" max="4" width="8.83203125" style="32"/>
    <col min="5" max="5" width="18.1640625" style="32" bestFit="1" customWidth="1"/>
    <col min="6" max="6" width="12.1640625" style="32" bestFit="1" customWidth="1"/>
    <col min="7" max="7" width="11.1640625" style="32" bestFit="1" customWidth="1"/>
    <col min="8" max="8" width="11.83203125" style="32" bestFit="1" customWidth="1"/>
    <col min="9" max="9" width="9.83203125" style="32" bestFit="1" customWidth="1"/>
    <col min="10" max="10" width="12.6640625" style="32" bestFit="1" customWidth="1"/>
    <col min="11" max="11" width="15.5" style="32" bestFit="1" customWidth="1"/>
    <col min="12" max="16384" width="8.83203125" style="32"/>
  </cols>
  <sheetData>
    <row r="3" spans="1:16" ht="24" x14ac:dyDescent="0.3">
      <c r="A3" s="30" t="s">
        <v>144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5" spans="1:16" ht="21" x14ac:dyDescent="0.25">
      <c r="B5" s="33"/>
      <c r="C5" s="3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</row>
    <row r="6" spans="1:16" ht="21" x14ac:dyDescent="0.25">
      <c r="B6" s="33"/>
      <c r="C6" s="35"/>
      <c r="D6" s="36" t="s">
        <v>145</v>
      </c>
      <c r="E6" s="36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</row>
    <row r="7" spans="1:16" ht="21" x14ac:dyDescent="0.25">
      <c r="B7" s="34">
        <v>1</v>
      </c>
      <c r="C7" s="36" t="s">
        <v>145</v>
      </c>
      <c r="D7" s="35">
        <v>0</v>
      </c>
      <c r="E7" s="35">
        <v>983</v>
      </c>
      <c r="F7" s="35">
        <v>1815</v>
      </c>
      <c r="G7" s="35">
        <v>1991</v>
      </c>
      <c r="H7" s="35">
        <v>3036</v>
      </c>
      <c r="I7" s="35">
        <v>1539</v>
      </c>
      <c r="J7" s="35">
        <v>2664</v>
      </c>
      <c r="K7" s="35">
        <v>2612</v>
      </c>
    </row>
    <row r="8" spans="1:16" ht="21" x14ac:dyDescent="0.25">
      <c r="B8" s="34">
        <v>2</v>
      </c>
      <c r="C8" s="36" t="s">
        <v>146</v>
      </c>
      <c r="D8" s="35">
        <v>983</v>
      </c>
      <c r="E8" s="35">
        <v>0</v>
      </c>
      <c r="F8" s="35">
        <v>1205</v>
      </c>
      <c r="G8" s="35">
        <v>1050</v>
      </c>
      <c r="H8" s="35">
        <v>2112</v>
      </c>
      <c r="I8" s="35">
        <v>1390</v>
      </c>
      <c r="J8" s="35">
        <v>1729</v>
      </c>
      <c r="K8" s="35">
        <v>2052</v>
      </c>
    </row>
    <row r="9" spans="1:16" ht="21" x14ac:dyDescent="0.25">
      <c r="B9" s="34">
        <v>3</v>
      </c>
      <c r="C9" s="36" t="s">
        <v>147</v>
      </c>
      <c r="D9" s="35">
        <v>1815</v>
      </c>
      <c r="E9" s="35">
        <v>1205</v>
      </c>
      <c r="F9" s="35">
        <v>0</v>
      </c>
      <c r="G9" s="35">
        <v>801</v>
      </c>
      <c r="H9" s="35">
        <v>1425</v>
      </c>
      <c r="I9" s="35">
        <v>1332</v>
      </c>
      <c r="J9" s="35">
        <v>1027</v>
      </c>
      <c r="K9" s="35">
        <v>2404</v>
      </c>
    </row>
    <row r="10" spans="1:16" ht="21" x14ac:dyDescent="0.25">
      <c r="B10" s="34">
        <v>4</v>
      </c>
      <c r="C10" s="36" t="s">
        <v>148</v>
      </c>
      <c r="D10" s="35">
        <v>1991</v>
      </c>
      <c r="E10" s="35">
        <v>1050</v>
      </c>
      <c r="F10" s="35">
        <v>801</v>
      </c>
      <c r="G10" s="35">
        <v>0</v>
      </c>
      <c r="H10" s="35">
        <v>1174</v>
      </c>
      <c r="I10" s="35">
        <v>2100</v>
      </c>
      <c r="J10" s="35">
        <v>836</v>
      </c>
      <c r="K10" s="35">
        <v>1373</v>
      </c>
    </row>
    <row r="11" spans="1:16" ht="21" x14ac:dyDescent="0.25">
      <c r="B11" s="34">
        <v>5</v>
      </c>
      <c r="C11" s="36" t="s">
        <v>153</v>
      </c>
      <c r="D11" s="35">
        <v>3036</v>
      </c>
      <c r="E11" s="35">
        <v>2112</v>
      </c>
      <c r="F11" s="35">
        <v>1425</v>
      </c>
      <c r="G11" s="35">
        <v>1174</v>
      </c>
      <c r="H11" s="35">
        <v>0</v>
      </c>
      <c r="I11" s="35">
        <v>2757</v>
      </c>
      <c r="J11" s="35">
        <v>398</v>
      </c>
      <c r="K11" s="35">
        <v>1909</v>
      </c>
    </row>
    <row r="12" spans="1:16" ht="21" x14ac:dyDescent="0.25">
      <c r="B12" s="34">
        <v>6</v>
      </c>
      <c r="C12" s="36" t="s">
        <v>150</v>
      </c>
      <c r="D12" s="35">
        <v>1539</v>
      </c>
      <c r="E12" s="35">
        <v>1390</v>
      </c>
      <c r="F12" s="35">
        <v>1332</v>
      </c>
      <c r="G12" s="35">
        <v>2100</v>
      </c>
      <c r="H12" s="35">
        <v>2757</v>
      </c>
      <c r="I12" s="35">
        <v>0</v>
      </c>
      <c r="J12" s="35">
        <v>2359</v>
      </c>
      <c r="K12" s="35">
        <v>3389</v>
      </c>
    </row>
    <row r="13" spans="1:16" ht="21" x14ac:dyDescent="0.25">
      <c r="B13" s="34">
        <v>7</v>
      </c>
      <c r="C13" s="36" t="s">
        <v>151</v>
      </c>
      <c r="D13" s="35">
        <v>2664</v>
      </c>
      <c r="E13" s="35">
        <v>1729</v>
      </c>
      <c r="F13" s="35">
        <v>1027</v>
      </c>
      <c r="G13" s="35">
        <v>836</v>
      </c>
      <c r="H13" s="35">
        <v>398</v>
      </c>
      <c r="I13" s="35">
        <v>2359</v>
      </c>
      <c r="J13" s="35">
        <v>0</v>
      </c>
      <c r="K13" s="35">
        <v>1482</v>
      </c>
    </row>
    <row r="14" spans="1:16" ht="21" x14ac:dyDescent="0.25">
      <c r="B14" s="34">
        <v>8</v>
      </c>
      <c r="C14" s="36" t="s">
        <v>152</v>
      </c>
      <c r="D14" s="35">
        <v>2612</v>
      </c>
      <c r="E14" s="35">
        <v>2052</v>
      </c>
      <c r="F14" s="35">
        <v>2404</v>
      </c>
      <c r="G14" s="35">
        <v>1373</v>
      </c>
      <c r="H14" s="35">
        <v>1909</v>
      </c>
      <c r="I14" s="35">
        <v>3389</v>
      </c>
      <c r="J14" s="35">
        <v>1482</v>
      </c>
      <c r="K14" s="35">
        <v>0</v>
      </c>
    </row>
    <row r="15" spans="1:16" ht="20" x14ac:dyDescent="0.2">
      <c r="C15" s="37"/>
    </row>
    <row r="17" spans="1:14" ht="20" x14ac:dyDescent="0.2">
      <c r="C17" s="38" t="s">
        <v>154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ht="21" x14ac:dyDescent="0.25">
      <c r="C18" s="40" t="s">
        <v>155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23" spans="1:14" ht="21" x14ac:dyDescent="0.25">
      <c r="A23" s="41"/>
      <c r="B23" s="41" t="s">
        <v>156</v>
      </c>
      <c r="C23" s="41"/>
    </row>
    <row r="24" spans="1:14" ht="21" x14ac:dyDescent="0.25">
      <c r="A24" s="41" t="s">
        <v>152</v>
      </c>
      <c r="B24" s="41">
        <v>8</v>
      </c>
      <c r="C24" s="42"/>
    </row>
    <row r="25" spans="1:14" ht="21" x14ac:dyDescent="0.25">
      <c r="A25" s="41" t="s">
        <v>151</v>
      </c>
      <c r="B25" s="41">
        <v>7</v>
      </c>
      <c r="C25" s="42">
        <f>INDEX(data,8,7)</f>
        <v>2359</v>
      </c>
    </row>
    <row r="26" spans="1:14" ht="21" x14ac:dyDescent="0.25">
      <c r="A26" s="41" t="s">
        <v>149</v>
      </c>
      <c r="B26" s="41">
        <v>5</v>
      </c>
      <c r="C26" s="42" cm="1">
        <f t="array" ref="C26">INDEX(data,B25,B26)</f>
        <v>0</v>
      </c>
      <c r="E26" s="43" t="s">
        <v>157</v>
      </c>
      <c r="F26" s="41"/>
      <c r="G26" s="44">
        <f>SUM(C25:C30)</f>
        <v>5348</v>
      </c>
    </row>
    <row r="27" spans="1:14" ht="21" x14ac:dyDescent="0.25">
      <c r="A27" s="41" t="s">
        <v>148</v>
      </c>
      <c r="B27" s="41">
        <v>4</v>
      </c>
      <c r="C27" s="42" cm="1">
        <f t="array" ref="C27">INDEX(data,B26,B27)</f>
        <v>801</v>
      </c>
    </row>
    <row r="28" spans="1:14" ht="21" x14ac:dyDescent="0.25">
      <c r="A28" s="41" t="s">
        <v>147</v>
      </c>
      <c r="B28" s="41">
        <v>3</v>
      </c>
      <c r="C28" s="42" cm="1">
        <f t="array" ref="C28">INDEX(data,B27,B28)</f>
        <v>1205</v>
      </c>
    </row>
    <row r="29" spans="1:14" ht="21" x14ac:dyDescent="0.25">
      <c r="A29" s="41" t="s">
        <v>146</v>
      </c>
      <c r="B29" s="41">
        <v>2</v>
      </c>
      <c r="C29" s="42" cm="1">
        <f t="array" ref="C29">INDEX(data,B28,B29)</f>
        <v>983</v>
      </c>
    </row>
    <row r="30" spans="1:14" ht="21" x14ac:dyDescent="0.25">
      <c r="A30" s="41" t="s">
        <v>152</v>
      </c>
      <c r="B30" s="41">
        <v>8</v>
      </c>
      <c r="C30" s="42" t="str" cm="1">
        <f t="array" ref="C30">INDEX(data,B29,B30)</f>
        <v>Bangalore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9Apr</vt:lpstr>
      <vt:lpstr>16Apr</vt:lpstr>
      <vt:lpstr>21Apr</vt:lpstr>
      <vt:lpstr>Filter</vt:lpstr>
      <vt:lpstr>Conditional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 Singhal</dc:creator>
  <cp:lastModifiedBy>Adya Singhal</cp:lastModifiedBy>
  <dcterms:created xsi:type="dcterms:W3CDTF">2025-03-12T05:34:17Z</dcterms:created>
  <dcterms:modified xsi:type="dcterms:W3CDTF">2025-04-26T12:26:47Z</dcterms:modified>
</cp:coreProperties>
</file>